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x Bejanishvili\Documents\Xampp\htdocs\spreadsheet123\files\free-templates\"/>
    </mc:Choice>
  </mc:AlternateContent>
  <bookViews>
    <workbookView xWindow="0" yWindow="0" windowWidth="28800" windowHeight="12435" activeTab="4"/>
  </bookViews>
  <sheets>
    <sheet name="Daily Planner" sheetId="1" r:id="rId1"/>
    <sheet name="Settings" sheetId="2" r:id="rId2"/>
    <sheet name="Holidays" sheetId="3" r:id="rId3"/>
    <sheet name="Special Events" sheetId="4" r:id="rId4"/>
    <sheet name="References" sheetId="5" r:id="rId5"/>
    <sheet name="©" sheetId="7" r:id="rId6"/>
  </sheets>
  <definedNames>
    <definedName name="_country_list">OFFSET(Settings!$E$18,1,0,SUMPRODUCT(MAX((Settings!$E:$E&lt;&gt;"")*(ROW(Settings!$E:$E))))-16,1)</definedName>
    <definedName name="_countryList">OFFSET(Settings!$E$18,2,0,SUMPRODUCT(MAX((Settings!$E:$E&lt;&gt;"")*(ROW(Settings!$E:$E))))-17,1)</definedName>
    <definedName name="_currency_symbol">IF(ISBLANK(Settings!$E$9),"$",Settings!$E$9)</definedName>
    <definedName name="_day_time">IF(ISBLANK(Settings!$E$13),7,Settings!$E$13)</definedName>
    <definedName name="_holiday_country">Holidays!$G:$G</definedName>
    <definedName name="_holiday_dates">Holidays!$A:$A</definedName>
    <definedName name="_holiday_description">Holidays!$F:$F</definedName>
    <definedName name="_holiday_occurrence">INDEX(_holiday_country,MATCH('Daily Planner'!$E$4,_holiday_dates,0))</definedName>
    <definedName name="_month">MONTH(Settings!$E$5)</definedName>
    <definedName name="_settings_date">Settings!$E$5</definedName>
    <definedName name="_upcoming_events">Events[Date]</definedName>
    <definedName name="_week_day">INDEX({1,2,3,4,5,6,7},MATCH(Settings!$E$7,{"Sunday","Monday","Tuesday","Wednesday","Thursday","Friday","Saturday"},0))</definedName>
    <definedName name="_year">YEAR(Settings!$E$5)</definedName>
    <definedName name="_xlnm.Print_Area" localSheetId="0">'Daily Planner'!$B$4:$W$67,'Daily Planner'!$B$70:$W$133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7" l="1"/>
  <c r="W2" i="1" s="1"/>
  <c r="B79" i="1" l="1"/>
  <c r="B119" i="1" s="1"/>
  <c r="V115" i="1"/>
  <c r="W71" i="1"/>
  <c r="V71" i="1"/>
  <c r="U71" i="1"/>
  <c r="T71" i="1"/>
  <c r="S71" i="1"/>
  <c r="R71" i="1"/>
  <c r="Q71" i="1"/>
  <c r="O71" i="1"/>
  <c r="N71" i="1"/>
  <c r="M71" i="1"/>
  <c r="L71" i="1"/>
  <c r="K71" i="1"/>
  <c r="J71" i="1"/>
  <c r="I71" i="1"/>
  <c r="A65" i="3"/>
  <c r="A66" i="3"/>
  <c r="A67" i="3"/>
  <c r="A68" i="3"/>
  <c r="A69" i="3"/>
  <c r="A64" i="3"/>
  <c r="A6" i="3"/>
  <c r="A8" i="3"/>
  <c r="A9" i="3"/>
  <c r="A10" i="3"/>
  <c r="A11" i="3"/>
  <c r="A12" i="3"/>
  <c r="A7" i="3"/>
  <c r="A13" i="3"/>
  <c r="A14" i="3"/>
  <c r="A15" i="3"/>
  <c r="A16" i="3"/>
  <c r="A17" i="3"/>
  <c r="A5" i="3"/>
  <c r="B123" i="1" l="1"/>
  <c r="B125" i="1"/>
  <c r="B97" i="1"/>
  <c r="B113" i="1"/>
  <c r="B85" i="1"/>
  <c r="B89" i="1"/>
  <c r="B93" i="1"/>
  <c r="B109" i="1"/>
  <c r="B121" i="1"/>
  <c r="B101" i="1"/>
  <c r="B117" i="1"/>
  <c r="B81" i="1"/>
  <c r="B105" i="1"/>
  <c r="A21" i="3"/>
  <c r="A24" i="3"/>
  <c r="A26" i="3" l="1"/>
  <c r="A25" i="3"/>
  <c r="A27" i="3"/>
  <c r="A45" i="3"/>
  <c r="A28" i="3"/>
  <c r="A46" i="3"/>
  <c r="A44" i="3"/>
  <c r="A47" i="3"/>
  <c r="A23" i="3"/>
  <c r="A22" i="3"/>
  <c r="A4" i="4"/>
  <c r="A51" i="3"/>
  <c r="A52" i="3"/>
  <c r="A53" i="3"/>
  <c r="A54" i="3"/>
  <c r="A55" i="3"/>
  <c r="A56" i="3"/>
  <c r="A57" i="3"/>
  <c r="A58" i="3"/>
  <c r="A59" i="3"/>
  <c r="A60" i="3"/>
  <c r="A50" i="3"/>
  <c r="A48" i="3"/>
  <c r="A49" i="3"/>
  <c r="AA6" i="1" l="1"/>
  <c r="AC11" i="1" s="1"/>
  <c r="A36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E4" i="1" l="1"/>
  <c r="B11" i="1" s="1"/>
  <c r="E6" i="1"/>
  <c r="B4" i="1"/>
  <c r="E8" i="1" l="1"/>
  <c r="M45" i="1" a="1"/>
  <c r="M45" i="1" s="1"/>
  <c r="M39" i="1" a="1"/>
  <c r="M39" i="1" s="1"/>
  <c r="M41" i="1" a="1"/>
  <c r="M41" i="1" s="1"/>
  <c r="M37" i="1" a="1"/>
  <c r="M37" i="1" s="1"/>
  <c r="M40" i="1" a="1"/>
  <c r="M40" i="1" s="1"/>
  <c r="M42" i="1" a="1"/>
  <c r="M42" i="1" s="1"/>
  <c r="M43" i="1" a="1"/>
  <c r="M43" i="1" s="1"/>
  <c r="M46" i="1" a="1"/>
  <c r="M46" i="1" s="1"/>
  <c r="M47" i="1" a="1"/>
  <c r="M47" i="1" s="1"/>
  <c r="M38" i="1" a="1"/>
  <c r="M38" i="1" s="1"/>
  <c r="M44" i="1" a="1"/>
  <c r="M44" i="1" s="1"/>
  <c r="AE11" i="1" l="1"/>
  <c r="B13" i="1"/>
  <c r="B27" i="1" s="1"/>
  <c r="AC12" i="1" l="1"/>
  <c r="AE12" i="1" s="1"/>
  <c r="AC13" i="1" s="1"/>
  <c r="AE13" i="1" s="1"/>
  <c r="AC14" i="1" s="1"/>
  <c r="AE14" i="1" s="1"/>
  <c r="AC15" i="1" s="1"/>
  <c r="AE15" i="1" s="1"/>
  <c r="AC16" i="1" s="1"/>
  <c r="AE16" i="1" s="1"/>
  <c r="AC17" i="1" s="1"/>
  <c r="AE17" i="1" s="1"/>
  <c r="AC18" i="1" s="1"/>
  <c r="AE18" i="1" s="1"/>
  <c r="AC19" i="1" s="1"/>
  <c r="AE19" i="1" s="1"/>
  <c r="AC20" i="1" s="1"/>
  <c r="AE20" i="1" s="1"/>
  <c r="AC21" i="1" s="1"/>
  <c r="AE21" i="1" s="1"/>
  <c r="AC22" i="1" s="1"/>
  <c r="AE22" i="1" s="1"/>
  <c r="AC23" i="1" s="1"/>
  <c r="AE23" i="1" s="1"/>
  <c r="AC24" i="1" s="1"/>
  <c r="AE24" i="1" s="1"/>
  <c r="AC25" i="1" s="1"/>
  <c r="AE25" i="1" s="1"/>
  <c r="E72" i="1"/>
  <c r="E70" i="1"/>
  <c r="B77" i="1" s="1"/>
  <c r="B70" i="1"/>
  <c r="B15" i="1"/>
  <c r="B57" i="1"/>
  <c r="B53" i="1"/>
  <c r="B31" i="1"/>
  <c r="B55" i="1"/>
  <c r="B19" i="1"/>
  <c r="B35" i="1"/>
  <c r="B59" i="1"/>
  <c r="B39" i="1"/>
  <c r="B43" i="1"/>
  <c r="B47" i="1"/>
  <c r="B23" i="1"/>
  <c r="B51" i="1"/>
  <c r="V49" i="1"/>
  <c r="E74" i="1" l="1"/>
  <c r="I70" i="1"/>
  <c r="Q70" i="1" s="1"/>
  <c r="M107" i="1" a="1"/>
  <c r="M107" i="1" s="1"/>
  <c r="M109" i="1" a="1"/>
  <c r="M109" i="1" s="1"/>
  <c r="M104" i="1" a="1"/>
  <c r="M104" i="1" s="1"/>
  <c r="M105" i="1" a="1"/>
  <c r="M105" i="1" s="1"/>
  <c r="M112" i="1" a="1"/>
  <c r="M112" i="1" s="1"/>
  <c r="M110" i="1" a="1"/>
  <c r="M110" i="1" s="1"/>
  <c r="M103" i="1" a="1"/>
  <c r="M103" i="1" s="1"/>
  <c r="M106" i="1" a="1"/>
  <c r="M106" i="1" s="1"/>
  <c r="M111" i="1" a="1"/>
  <c r="M111" i="1" s="1"/>
  <c r="M113" i="1" a="1"/>
  <c r="M113" i="1" s="1"/>
  <c r="M108" i="1" a="1"/>
  <c r="M108" i="1" s="1"/>
  <c r="W5" i="1"/>
  <c r="V5" i="1"/>
  <c r="U5" i="1"/>
  <c r="T5" i="1"/>
  <c r="S5" i="1"/>
  <c r="R5" i="1"/>
  <c r="Q5" i="1"/>
  <c r="O5" i="1"/>
  <c r="N5" i="1"/>
  <c r="M5" i="1"/>
  <c r="L5" i="1"/>
  <c r="K5" i="1"/>
  <c r="J5" i="1"/>
  <c r="I5" i="1"/>
  <c r="I4" i="1"/>
  <c r="I6" i="1" l="1"/>
  <c r="J6" i="1" s="1"/>
  <c r="K6" i="1" s="1"/>
  <c r="L6" i="1" s="1"/>
  <c r="M6" i="1" s="1"/>
  <c r="N6" i="1" s="1"/>
  <c r="O6" i="1" s="1"/>
  <c r="I7" i="1" s="1"/>
  <c r="J7" i="1" s="1"/>
  <c r="K7" i="1" s="1"/>
  <c r="L7" i="1" s="1"/>
  <c r="M7" i="1" s="1"/>
  <c r="N7" i="1" s="1"/>
  <c r="O7" i="1" s="1"/>
  <c r="I8" i="1" s="1"/>
  <c r="J8" i="1" s="1"/>
  <c r="K8" i="1" s="1"/>
  <c r="L8" i="1" s="1"/>
  <c r="M8" i="1" s="1"/>
  <c r="N8" i="1" s="1"/>
  <c r="O8" i="1" s="1"/>
  <c r="I9" i="1" s="1"/>
  <c r="J9" i="1" s="1"/>
  <c r="K9" i="1" s="1"/>
  <c r="L9" i="1" s="1"/>
  <c r="M9" i="1" s="1"/>
  <c r="N9" i="1" s="1"/>
  <c r="O9" i="1" s="1"/>
  <c r="I10" i="1" s="1"/>
  <c r="J10" i="1" s="1"/>
  <c r="K10" i="1" s="1"/>
  <c r="L10" i="1" s="1"/>
  <c r="M10" i="1" s="1"/>
  <c r="N10" i="1" s="1"/>
  <c r="O10" i="1" s="1"/>
  <c r="I11" i="1" s="1"/>
  <c r="J11" i="1" s="1"/>
  <c r="K11" i="1" s="1"/>
  <c r="L11" i="1" s="1"/>
  <c r="M11" i="1" s="1"/>
  <c r="N11" i="1" s="1"/>
  <c r="O11" i="1" s="1"/>
  <c r="I72" i="1"/>
  <c r="J72" i="1" s="1"/>
  <c r="K72" i="1" s="1"/>
  <c r="L72" i="1" s="1"/>
  <c r="M72" i="1" s="1"/>
  <c r="N72" i="1" s="1"/>
  <c r="O72" i="1" s="1"/>
  <c r="I73" i="1" s="1"/>
  <c r="J73" i="1" s="1"/>
  <c r="K73" i="1" s="1"/>
  <c r="L73" i="1" s="1"/>
  <c r="M73" i="1" s="1"/>
  <c r="N73" i="1" s="1"/>
  <c r="O73" i="1" s="1"/>
  <c r="I74" i="1" s="1"/>
  <c r="J74" i="1" s="1"/>
  <c r="K74" i="1" s="1"/>
  <c r="L74" i="1" s="1"/>
  <c r="M74" i="1" s="1"/>
  <c r="N74" i="1" s="1"/>
  <c r="O74" i="1" s="1"/>
  <c r="I75" i="1" s="1"/>
  <c r="J75" i="1" s="1"/>
  <c r="K75" i="1" s="1"/>
  <c r="L75" i="1" s="1"/>
  <c r="M75" i="1" s="1"/>
  <c r="N75" i="1" s="1"/>
  <c r="O75" i="1" s="1"/>
  <c r="I76" i="1" s="1"/>
  <c r="J76" i="1" s="1"/>
  <c r="K76" i="1" s="1"/>
  <c r="L76" i="1" s="1"/>
  <c r="M76" i="1" s="1"/>
  <c r="N76" i="1" s="1"/>
  <c r="O76" i="1" s="1"/>
  <c r="I77" i="1" s="1"/>
  <c r="J77" i="1" s="1"/>
  <c r="K77" i="1" s="1"/>
  <c r="L77" i="1" s="1"/>
  <c r="M77" i="1" s="1"/>
  <c r="N77" i="1" s="1"/>
  <c r="O77" i="1" s="1"/>
  <c r="Q4" i="1"/>
  <c r="Q6" i="1" l="1"/>
  <c r="R6" i="1" s="1"/>
  <c r="S6" i="1" s="1"/>
  <c r="T6" i="1" s="1"/>
  <c r="U6" i="1" s="1"/>
  <c r="V6" i="1" s="1"/>
  <c r="W6" i="1" s="1"/>
  <c r="Q7" i="1" s="1"/>
  <c r="R7" i="1" s="1"/>
  <c r="S7" i="1" s="1"/>
  <c r="T7" i="1" s="1"/>
  <c r="U7" i="1" s="1"/>
  <c r="V7" i="1" s="1"/>
  <c r="W7" i="1" s="1"/>
  <c r="Q8" i="1" s="1"/>
  <c r="R8" i="1" s="1"/>
  <c r="S8" i="1" s="1"/>
  <c r="T8" i="1" s="1"/>
  <c r="U8" i="1" s="1"/>
  <c r="V8" i="1" s="1"/>
  <c r="W8" i="1" s="1"/>
  <c r="Q9" i="1" s="1"/>
  <c r="R9" i="1" s="1"/>
  <c r="S9" i="1" s="1"/>
  <c r="T9" i="1" s="1"/>
  <c r="U9" i="1" s="1"/>
  <c r="V9" i="1" s="1"/>
  <c r="W9" i="1" s="1"/>
  <c r="Q10" i="1" s="1"/>
  <c r="R10" i="1" s="1"/>
  <c r="S10" i="1" s="1"/>
  <c r="T10" i="1" s="1"/>
  <c r="U10" i="1" s="1"/>
  <c r="V10" i="1" s="1"/>
  <c r="W10" i="1" s="1"/>
  <c r="Q11" i="1" s="1"/>
  <c r="R11" i="1" s="1"/>
  <c r="S11" i="1" s="1"/>
  <c r="T11" i="1" s="1"/>
  <c r="U11" i="1" s="1"/>
  <c r="V11" i="1" s="1"/>
  <c r="W11" i="1" s="1"/>
  <c r="Q72" i="1"/>
  <c r="R72" i="1" s="1"/>
  <c r="S72" i="1" s="1"/>
  <c r="T72" i="1" s="1"/>
  <c r="U72" i="1" s="1"/>
  <c r="V72" i="1" s="1"/>
  <c r="W72" i="1" s="1"/>
  <c r="Q73" i="1" s="1"/>
  <c r="R73" i="1" s="1"/>
  <c r="S73" i="1" s="1"/>
  <c r="T73" i="1" s="1"/>
  <c r="U73" i="1" s="1"/>
  <c r="V73" i="1" s="1"/>
  <c r="W73" i="1" s="1"/>
  <c r="Q74" i="1" s="1"/>
  <c r="R74" i="1" s="1"/>
  <c r="S74" i="1" s="1"/>
  <c r="T74" i="1" s="1"/>
  <c r="U74" i="1" s="1"/>
  <c r="V74" i="1" s="1"/>
  <c r="W74" i="1" s="1"/>
  <c r="Q75" i="1" s="1"/>
  <c r="R75" i="1" s="1"/>
  <c r="S75" i="1" s="1"/>
  <c r="T75" i="1" s="1"/>
  <c r="U75" i="1" s="1"/>
  <c r="V75" i="1" s="1"/>
  <c r="W75" i="1" s="1"/>
  <c r="Q76" i="1" s="1"/>
  <c r="R76" i="1" s="1"/>
  <c r="S76" i="1" s="1"/>
  <c r="T76" i="1" s="1"/>
  <c r="U76" i="1" s="1"/>
  <c r="V76" i="1" s="1"/>
  <c r="W76" i="1" s="1"/>
  <c r="Q77" i="1" s="1"/>
  <c r="R77" i="1" s="1"/>
  <c r="S77" i="1" s="1"/>
  <c r="T77" i="1" s="1"/>
  <c r="U77" i="1" s="1"/>
  <c r="V77" i="1" s="1"/>
  <c r="W77" i="1" s="1"/>
</calcChain>
</file>

<file path=xl/sharedStrings.xml><?xml version="1.0" encoding="utf-8"?>
<sst xmlns="http://schemas.openxmlformats.org/spreadsheetml/2006/main" count="284" uniqueCount="133">
  <si>
    <t>:00</t>
  </si>
  <si>
    <t>:30</t>
  </si>
  <si>
    <t>:15</t>
  </si>
  <si>
    <t>:45</t>
  </si>
  <si>
    <t>Date</t>
  </si>
  <si>
    <t>Sunday</t>
  </si>
  <si>
    <t>To Do Today</t>
  </si>
  <si>
    <t>ABC</t>
  </si>
  <si>
    <t>ü</t>
  </si>
  <si>
    <t>People To Contact</t>
  </si>
  <si>
    <t>Time</t>
  </si>
  <si>
    <t>Things To Remember</t>
  </si>
  <si>
    <t>Schedule</t>
  </si>
  <si>
    <t>Expenses</t>
  </si>
  <si>
    <t>$</t>
  </si>
  <si>
    <t>NOTES</t>
  </si>
  <si>
    <t>SETTINGS</t>
  </si>
  <si>
    <t>Start Date</t>
  </si>
  <si>
    <t>Week Start Day</t>
  </si>
  <si>
    <t>Currency Symbol</t>
  </si>
  <si>
    <t>Time Format</t>
  </si>
  <si>
    <t>Day Start Time</t>
  </si>
  <si>
    <t>-</t>
  </si>
  <si>
    <t>x</t>
  </si>
  <si>
    <t>Date Picker</t>
  </si>
  <si>
    <t>Day</t>
  </si>
  <si>
    <t>Month</t>
  </si>
  <si>
    <t>Description</t>
  </si>
  <si>
    <t>Special Events To Remember</t>
  </si>
  <si>
    <t>Jane's Birthday</t>
  </si>
  <si>
    <t>Alex's Birthday</t>
  </si>
  <si>
    <t>David's Birthday</t>
  </si>
  <si>
    <t>Nino's Birthday</t>
  </si>
  <si>
    <t>Emily's Birthday</t>
  </si>
  <si>
    <t>Car Insurance Renewal</t>
  </si>
  <si>
    <t>Some event</t>
  </si>
  <si>
    <t>Some Other Event</t>
  </si>
  <si>
    <t>Array Formula</t>
  </si>
  <si>
    <t>http://thinketg.com/how-to-return-multiple-match-values-in-excel-using-index-match-or-vlookup/</t>
  </si>
  <si>
    <t>National Holidays and Events</t>
  </si>
  <si>
    <t>New Year's Day</t>
  </si>
  <si>
    <t>Valentines Day</t>
  </si>
  <si>
    <t>Groundhog Day</t>
  </si>
  <si>
    <t>April Fool's Day</t>
  </si>
  <si>
    <t>Country</t>
  </si>
  <si>
    <t>Good Friday</t>
  </si>
  <si>
    <t>Easter Sunday</t>
  </si>
  <si>
    <t>Easter Monday Bank Holiday</t>
  </si>
  <si>
    <t>UK</t>
  </si>
  <si>
    <t>Independence Day</t>
  </si>
  <si>
    <t>Thanksgiving Day</t>
  </si>
  <si>
    <t>Helloween</t>
  </si>
  <si>
    <t>New Year's Eve</t>
  </si>
  <si>
    <t>Christmas Eve</t>
  </si>
  <si>
    <t>Christmas Day</t>
  </si>
  <si>
    <t>Boxing Day</t>
  </si>
  <si>
    <t>Labour Day</t>
  </si>
  <si>
    <t>Week</t>
  </si>
  <si>
    <t>Week Day</t>
  </si>
  <si>
    <t>http://www.cpearson.com/excel/holidays.htm</t>
  </si>
  <si>
    <t>Floating Holidays</t>
  </si>
  <si>
    <t>Late Summer Bank Holiday</t>
  </si>
  <si>
    <t>May Day Bank Holiday</t>
  </si>
  <si>
    <t>Spring Bank Holiday</t>
  </si>
  <si>
    <t>Boxing Day (substitute day) BH</t>
  </si>
  <si>
    <t>Christmas Day (substitute day) BH</t>
  </si>
  <si>
    <t>Canada</t>
  </si>
  <si>
    <t>Mother's Day</t>
  </si>
  <si>
    <t>Father's Day</t>
  </si>
  <si>
    <t>Select Country</t>
  </si>
  <si>
    <t>COUNTRIES</t>
  </si>
  <si>
    <t>USA</t>
  </si>
  <si>
    <t>All</t>
  </si>
  <si>
    <t>Remembrance Day</t>
  </si>
  <si>
    <t>Memorial Day</t>
  </si>
  <si>
    <t>Holidays which occur on a specific day of the week of any given year</t>
  </si>
  <si>
    <t>Holidays which occur on a specific day of any given year</t>
  </si>
  <si>
    <t>Holidays which are not fixed (variable)</t>
  </si>
  <si>
    <t>Desctiprion of Holidayor Event</t>
  </si>
  <si>
    <t>Some new event</t>
  </si>
  <si>
    <t>http://www.mrexcel.com/forum/excel-questions/466069-wrong-week-number-using-weeknum-date-x.html</t>
  </si>
  <si>
    <t>Week Number</t>
  </si>
  <si>
    <t>GENERAL SETTINGS</t>
  </si>
  <si>
    <t>Daily Planner</t>
  </si>
  <si>
    <t>Daily Planner Template</t>
  </si>
  <si>
    <t>Terms of Use - EULA</t>
  </si>
  <si>
    <t>IMPORTANT—READ CAREFULLY:</t>
  </si>
  <si>
    <t>This End-User License Agreement (”EULA”) is a legal agreement between you and Spreadsheet123.com that</t>
  </si>
  <si>
    <t>covers all Microsoft Excel and OpenOffice.org templates or spreadsheets (”TEMPLATES”) and software ("SOFTWARE") made</t>
  </si>
  <si>
    <t>by Spreadsheet123.com.</t>
  </si>
  <si>
    <t>By downloading, copying, accessing or otherwise using any TEMPLATES or/and SOFTWARE, you agree to be bound by the</t>
  </si>
  <si>
    <t>terms of this EULA.</t>
  </si>
  <si>
    <t>TEMPLATES LICENSE</t>
  </si>
  <si>
    <t>This TEMPLATE is protected by copyright laws and international copyright treaties, as well as other intellectual</t>
  </si>
  <si>
    <t>property laws and treaties. Each TEMPLATE is licensed, not sold.</t>
  </si>
  <si>
    <t>1. GRANT OF LICENSE.</t>
  </si>
  <si>
    <r>
      <t xml:space="preserve">You may customize this </t>
    </r>
    <r>
      <rPr>
        <b/>
        <sz val="10"/>
        <rFont val="Arial"/>
        <family val="2"/>
      </rPr>
      <t>TEMPLATE</t>
    </r>
    <r>
      <rPr>
        <sz val="10"/>
        <rFont val="Arial"/>
        <family val="2"/>
      </rPr>
      <t xml:space="preserve"> with you personal information and use for its intended purpose in personal calculations</t>
    </r>
  </si>
  <si>
    <t xml:space="preserve">documentation or/and communications, but you may not remove or alter any logo, trademark, copyright, hyperlinks, </t>
  </si>
  <si>
    <t>disclaimers, terms of use or other proprietary notices within this TEMPLATE.</t>
  </si>
  <si>
    <t>You may not sell, resell, license, rent, lease, lend or otherwise transfer for value without written</t>
  </si>
  <si>
    <r>
      <t xml:space="preserve">permission of </t>
    </r>
    <r>
      <rPr>
        <b/>
        <sz val="11"/>
        <color indexed="16"/>
        <rFont val="Calibri"/>
        <family val="2"/>
      </rPr>
      <t>SPREADSHEET123.COM</t>
    </r>
  </si>
  <si>
    <r>
      <t xml:space="preserve">You may not distribute this </t>
    </r>
    <r>
      <rPr>
        <b/>
        <sz val="11"/>
        <color indexed="16"/>
        <rFont val="Calibri"/>
        <family val="2"/>
      </rPr>
      <t>TEMPLATE</t>
    </r>
    <r>
      <rPr>
        <sz val="11"/>
        <color indexed="16"/>
        <rFont val="Calibri"/>
        <family val="2"/>
      </rPr>
      <t xml:space="preserve"> in any stand-alone products that contain only the TEMPLATE, or as part of any other </t>
    </r>
  </si>
  <si>
    <t>product. You may not copy or post any TEMPLATE on any network computer or broadcast it in any media without</t>
  </si>
  <si>
    <t>written permission of SPREADSHEET123.COM.</t>
  </si>
  <si>
    <t>2. RESERVATION OF RIGHTS.</t>
  </si>
  <si>
    <t xml:space="preserve">All title and copyrights in and to the Template, and any copies of the Template, are owned by Spreadsheet123.com. </t>
  </si>
  <si>
    <t xml:space="preserve">All rights not expressly granted are reserved by Spreadsheet123.com. In particular, this EULA does not grant you any </t>
  </si>
  <si>
    <t>rights in connection with any trademarks or service marks of Spreadsheet123.com. Use of any Template for any purpose</t>
  </si>
  <si>
    <t>other than expressly permitted in this EULA is prohibited, and may result in severe civil and criminal penalties.</t>
  </si>
  <si>
    <t>3. TERMINATION.</t>
  </si>
  <si>
    <r>
      <t xml:space="preserve">Without prejudice to any other rights, </t>
    </r>
    <r>
      <rPr>
        <b/>
        <sz val="11"/>
        <color indexed="8"/>
        <rFont val="Calibri"/>
        <family val="2"/>
      </rPr>
      <t>Spreadsheet123.com</t>
    </r>
    <r>
      <rPr>
        <sz val="11"/>
        <color theme="1"/>
        <rFont val="Calibri"/>
        <family val="2"/>
        <scheme val="minor"/>
      </rPr>
      <t xml:space="preserve"> may terminate this EULA if you fail to comply with the</t>
    </r>
  </si>
  <si>
    <t>terms and conditions of this EULA. In such event, you must destroy all copies of any TEMPLATE.</t>
  </si>
  <si>
    <t>4. NOTICE SPECIFIC TO TEMPLATES.</t>
  </si>
  <si>
    <t xml:space="preserve">SPREADSHEET123.COM MAKE NO REPRESENTATIONS </t>
  </si>
  <si>
    <t>ABOUT THE SUITABILITY OF THE TEMPLATES FOR ANY PURPOSE. ALL TEMPLATES ARE PROVIDED</t>
  </si>
  <si>
    <t xml:space="preserve"> “AS IS” WITHOUT WARRANTY OF ANY KIND. SPREADSHEET123.COM HEREBY DISCLAIM ALL </t>
  </si>
  <si>
    <t>WARRANTIES AND CONDITIONS WITH REGARD TO THE TEMPLATES, INCLUDING ALL IMPLIED</t>
  </si>
  <si>
    <t>WARRANTIES AND CONDITIONS OF MERCHANTABILITY, FITNESS FOR A PARTICULAR PURPOSE, TITLE</t>
  </si>
  <si>
    <t>AND NON-INFRINGEMENT. IN NO EVENT SHALL SPREADSHEET123.COM BE LIABLE FOR ANY SPECIAL,</t>
  </si>
  <si>
    <t xml:space="preserve">INDIRECT OR CONSEQUENTIAL DAMAGES OR ANY DAMAGES WHATSOEVER RESULTING FROM LOSS </t>
  </si>
  <si>
    <t xml:space="preserve">OF USE, DATA OR PROFITS, WHETHER IN AN ACTION OF CONTRACT, NEGLIGENCE OR OTHER TORTIOUS </t>
  </si>
  <si>
    <t>ANY REFERENCES TO EVENTS, PEOPLE, PLACES, OR ENTITIES IN THE TEMPLATES IS PURELY FICTITIOUS AND NOT INTENDED TO REPRESENT ANY ACTUAL EVENT,</t>
  </si>
  <si>
    <t>PERSON, PLACE, OR ENTITY. SPREADSHEET123.COM  DISCLAIMS ANY LIKENESS OR SIMILARITIES TO ACTUAL EVENTS, PEOPLE, PLACES, OR ENTITIES, AND</t>
  </si>
  <si>
    <t>ANY SUCH LIKENESS OR SIMILARITIES ARE UNINTENTIONAL AND PURELY COINCIDENTAL.</t>
  </si>
  <si>
    <t>5. MISCELLANEOUS.</t>
  </si>
  <si>
    <t>Some states do not allow the limitation or exclusion of liability for incidental or consequential</t>
  </si>
  <si>
    <t>damages, so the above limitation may not apply to you.</t>
  </si>
  <si>
    <r>
      <t xml:space="preserve">This EULA grants you the right to download this TEMPLATE free of charge for </t>
    </r>
    <r>
      <rPr>
        <b/>
        <sz val="10"/>
        <color indexed="16"/>
        <rFont val="Arial"/>
        <family val="2"/>
      </rPr>
      <t>personal use, use within your immediate</t>
    </r>
  </si>
  <si>
    <t>family or business.</t>
  </si>
  <si>
    <t>Tax Due</t>
  </si>
  <si>
    <t xml:space="preserve">References </t>
  </si>
  <si>
    <t>Highlighting Holidays</t>
  </si>
  <si>
    <t>http://www.techrepublic.com/article/how-to-highlight-weekends-and-holidays-in-excel/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</si>
</sst>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409]mmmm\,\ yyyy;@"/>
    <numFmt numFmtId="165" formatCode="dddd"/>
    <numFmt numFmtId="166" formatCode="d"/>
    <numFmt numFmtId="167" formatCode="[$-409]mmmm\ yyyy;@"/>
    <numFmt numFmtId="168" formatCode="dd/mm/yyyy;@"/>
    <numFmt numFmtId="169" formatCode="dd/mm/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4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sz val="45"/>
      <color theme="0"/>
      <name val="Arial"/>
      <family val="2"/>
    </font>
    <font>
      <sz val="10"/>
      <name val="Wingdings"/>
      <charset val="2"/>
    </font>
    <font>
      <sz val="10"/>
      <color theme="1" tint="0.499984740745262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0"/>
      <color theme="1" tint="0.249977111117893"/>
      <name val="Arial"/>
      <family val="2"/>
    </font>
    <font>
      <u/>
      <sz val="11"/>
      <color theme="10"/>
      <name val="Calibri"/>
      <family val="2"/>
      <scheme val="minor"/>
    </font>
    <font>
      <sz val="24"/>
      <color theme="0"/>
      <name val="Arial"/>
      <family val="2"/>
    </font>
    <font>
      <sz val="24"/>
      <color theme="1"/>
      <name val="Arial"/>
      <family val="2"/>
    </font>
    <font>
      <sz val="10"/>
      <color rgb="FFFF0000"/>
      <name val="Arial"/>
      <family val="2"/>
    </font>
    <font>
      <sz val="14"/>
      <color theme="0"/>
      <name val="Arial"/>
      <family val="2"/>
    </font>
    <font>
      <sz val="11"/>
      <color theme="0" tint="-4.9989318521683403E-2"/>
      <name val="Arial"/>
      <family val="2"/>
    </font>
    <font>
      <b/>
      <u/>
      <sz val="10"/>
      <color theme="10"/>
      <name val="Calibri"/>
      <family val="2"/>
      <scheme val="minor"/>
    </font>
    <font>
      <b/>
      <sz val="22"/>
      <color theme="4" tint="-0.499984740745262"/>
      <name val="Arial"/>
      <family val="2"/>
    </font>
    <font>
      <sz val="18"/>
      <color indexed="18"/>
      <name val="Arial"/>
      <family val="2"/>
    </font>
    <font>
      <b/>
      <sz val="24"/>
      <color indexed="9"/>
      <name val="Calibri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b/>
      <sz val="10"/>
      <color indexed="16"/>
      <name val="Arial"/>
      <family val="2"/>
    </font>
    <font>
      <sz val="10"/>
      <name val="Arial"/>
      <family val="2"/>
    </font>
    <font>
      <sz val="11"/>
      <color indexed="16"/>
      <name val="Calibri"/>
      <family val="2"/>
    </font>
    <font>
      <b/>
      <sz val="11"/>
      <color indexed="16"/>
      <name val="Calibri"/>
      <family val="2"/>
    </font>
    <font>
      <b/>
      <sz val="11"/>
      <color indexed="8"/>
      <name val="Calibri"/>
      <family val="2"/>
    </font>
    <font>
      <sz val="7"/>
      <color indexed="8"/>
      <name val="Verdana"/>
      <family val="2"/>
    </font>
    <font>
      <sz val="7"/>
      <color indexed="8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theme="0" tint="-0.34998626667073579"/>
      </right>
      <top/>
      <bottom style="hair">
        <color theme="0" tint="-0.499984740745262"/>
      </bottom>
      <diagonal/>
    </border>
    <border>
      <left/>
      <right style="thin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34998626667073579"/>
      </left>
      <right/>
      <top/>
      <bottom style="hair">
        <color theme="0" tint="-0.499984740745262"/>
      </bottom>
      <diagonal/>
    </border>
    <border>
      <left style="thin">
        <color theme="0" tint="-0.34998626667073579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/>
      <bottom style="hair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172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0" xfId="0" applyFont="1" applyAlignment="1">
      <alignment horizontal="right"/>
    </xf>
    <xf numFmtId="0" fontId="2" fillId="0" borderId="0" xfId="0" applyFont="1"/>
    <xf numFmtId="0" fontId="1" fillId="2" borderId="0" xfId="0" applyFont="1" applyFill="1"/>
    <xf numFmtId="0" fontId="2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2" fillId="0" borderId="6" xfId="0" applyFont="1" applyBorder="1"/>
    <xf numFmtId="0" fontId="2" fillId="0" borderId="5" xfId="0" applyFont="1" applyBorder="1"/>
    <xf numFmtId="0" fontId="2" fillId="0" borderId="8" xfId="0" applyFont="1" applyBorder="1"/>
    <xf numFmtId="0" fontId="2" fillId="0" borderId="9" xfId="0" applyFont="1" applyBorder="1"/>
    <xf numFmtId="0" fontId="7" fillId="3" borderId="0" xfId="0" applyFont="1" applyFill="1" applyAlignment="1">
      <alignment horizontal="center" vertical="center"/>
    </xf>
    <xf numFmtId="0" fontId="2" fillId="0" borderId="6" xfId="0" applyFont="1" applyBorder="1"/>
    <xf numFmtId="0" fontId="2" fillId="0" borderId="5" xfId="0" applyFont="1" applyBorder="1"/>
    <xf numFmtId="0" fontId="2" fillId="0" borderId="8" xfId="0" applyFont="1" applyBorder="1"/>
    <xf numFmtId="0" fontId="2" fillId="0" borderId="9" xfId="0" applyFont="1" applyBorder="1"/>
    <xf numFmtId="0" fontId="10" fillId="2" borderId="0" xfId="0" applyFont="1" applyFill="1" applyAlignment="1">
      <alignment vertical="center"/>
    </xf>
    <xf numFmtId="0" fontId="11" fillId="2" borderId="0" xfId="0" applyFont="1" applyFill="1"/>
    <xf numFmtId="0" fontId="3" fillId="0" borderId="0" xfId="0" applyFont="1" applyBorder="1" applyAlignment="1">
      <alignment horizontal="right" vertical="center"/>
    </xf>
    <xf numFmtId="0" fontId="2" fillId="0" borderId="7" xfId="0" applyFont="1" applyBorder="1"/>
    <xf numFmtId="0" fontId="2" fillId="0" borderId="7" xfId="0" applyFont="1" applyBorder="1" applyAlignment="1"/>
    <xf numFmtId="0" fontId="1" fillId="2" borderId="0" xfId="0" applyFont="1" applyFill="1" applyBorder="1"/>
    <xf numFmtId="0" fontId="6" fillId="2" borderId="0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/>
    <xf numFmtId="0" fontId="12" fillId="2" borderId="0" xfId="0" applyFont="1" applyFill="1" applyAlignment="1">
      <alignment horizontal="left" vertical="center" inden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/>
    <xf numFmtId="14" fontId="1" fillId="6" borderId="0" xfId="0" applyNumberFormat="1" applyFont="1" applyFill="1" applyAlignment="1">
      <alignment vertical="center"/>
    </xf>
    <xf numFmtId="0" fontId="6" fillId="0" borderId="14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6" borderId="0" xfId="0" applyFont="1" applyFill="1" applyAlignment="1">
      <alignment horizontal="right" vertical="center"/>
    </xf>
    <xf numFmtId="0" fontId="1" fillId="6" borderId="0" xfId="0" applyFont="1" applyFill="1" applyAlignment="1">
      <alignment vertical="center"/>
    </xf>
    <xf numFmtId="0" fontId="1" fillId="6" borderId="0" xfId="0" applyFont="1" applyFill="1" applyAlignment="1">
      <alignment horizontal="left" vertical="center"/>
    </xf>
    <xf numFmtId="14" fontId="1" fillId="6" borderId="0" xfId="0" applyNumberFormat="1" applyFont="1" applyFill="1" applyAlignment="1">
      <alignment horizontal="right" vertical="center"/>
    </xf>
    <xf numFmtId="14" fontId="1" fillId="6" borderId="0" xfId="0" applyNumberFormat="1" applyFont="1" applyFill="1" applyAlignment="1">
      <alignment horizontal="left" vertical="center"/>
    </xf>
    <xf numFmtId="0" fontId="14" fillId="7" borderId="0" xfId="0" applyFont="1" applyFill="1"/>
    <xf numFmtId="0" fontId="14" fillId="7" borderId="0" xfId="0" applyFont="1" applyFill="1" applyAlignment="1">
      <alignment horizontal="right" vertical="center"/>
    </xf>
    <xf numFmtId="0" fontId="14" fillId="7" borderId="0" xfId="0" applyFont="1" applyFill="1" applyAlignment="1">
      <alignment vertical="center"/>
    </xf>
    <xf numFmtId="0" fontId="14" fillId="7" borderId="0" xfId="0" applyFont="1" applyFill="1" applyAlignment="1">
      <alignment horizontal="left" vertical="center"/>
    </xf>
    <xf numFmtId="0" fontId="15" fillId="7" borderId="0" xfId="0" applyFont="1" applyFill="1" applyAlignment="1">
      <alignment horizontal="left" indent="1"/>
    </xf>
    <xf numFmtId="0" fontId="14" fillId="9" borderId="0" xfId="0" applyFont="1" applyFill="1" applyAlignment="1">
      <alignment vertical="center"/>
    </xf>
    <xf numFmtId="0" fontId="1" fillId="5" borderId="0" xfId="0" applyFont="1" applyFill="1" applyAlignment="1">
      <alignment vertical="center"/>
    </xf>
    <xf numFmtId="0" fontId="14" fillId="9" borderId="0" xfId="0" applyFont="1" applyFill="1" applyAlignment="1">
      <alignment horizontal="center" vertical="center"/>
    </xf>
    <xf numFmtId="168" fontId="1" fillId="8" borderId="0" xfId="0" applyNumberFormat="1" applyFont="1" applyFill="1" applyAlignment="1">
      <alignment horizontal="left" vertical="center" indent="1"/>
    </xf>
    <xf numFmtId="0" fontId="1" fillId="5" borderId="0" xfId="0" applyFont="1" applyFill="1" applyAlignment="1">
      <alignment horizontal="left" vertical="center" indent="1"/>
    </xf>
    <xf numFmtId="0" fontId="14" fillId="9" borderId="0" xfId="0" applyFont="1" applyFill="1" applyAlignment="1">
      <alignment horizontal="left" vertical="center" indent="1"/>
    </xf>
    <xf numFmtId="14" fontId="16" fillId="6" borderId="0" xfId="0" applyNumberFormat="1" applyFont="1" applyFill="1" applyAlignment="1">
      <alignment horizontal="right" vertical="center"/>
    </xf>
    <xf numFmtId="14" fontId="16" fillId="6" borderId="0" xfId="0" applyNumberFormat="1" applyFont="1" applyFill="1" applyAlignment="1">
      <alignment horizontal="center" vertical="center"/>
    </xf>
    <xf numFmtId="14" fontId="16" fillId="6" borderId="0" xfId="0" applyNumberFormat="1" applyFont="1" applyFill="1" applyAlignment="1">
      <alignment horizontal="left" vertical="center"/>
    </xf>
    <xf numFmtId="0" fontId="2" fillId="0" borderId="6" xfId="0" applyFont="1" applyBorder="1" applyAlignment="1"/>
    <xf numFmtId="0" fontId="2" fillId="0" borderId="5" xfId="0" applyFont="1" applyBorder="1" applyAlignment="1"/>
    <xf numFmtId="0" fontId="2" fillId="0" borderId="6" xfId="0" applyFont="1" applyBorder="1" applyAlignment="1">
      <alignment horizontal="left" indent="1"/>
    </xf>
    <xf numFmtId="0" fontId="15" fillId="0" borderId="0" xfId="0" applyFont="1" applyFill="1" applyAlignment="1">
      <alignment horizontal="left" indent="1"/>
    </xf>
    <xf numFmtId="0" fontId="14" fillId="0" borderId="0" xfId="0" applyFont="1" applyFill="1"/>
    <xf numFmtId="0" fontId="14" fillId="0" borderId="0" xfId="0" applyFont="1" applyFill="1" applyAlignment="1">
      <alignment horizontal="right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" fillId="0" borderId="0" xfId="0" applyFont="1" applyFill="1"/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NumberFormat="1" applyFont="1" applyFill="1" applyAlignment="1"/>
    <xf numFmtId="0" fontId="17" fillId="0" borderId="0" xfId="1"/>
    <xf numFmtId="0" fontId="18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18" fillId="4" borderId="0" xfId="0" applyFont="1" applyFill="1" applyAlignment="1">
      <alignment horizontal="left" vertical="center"/>
    </xf>
    <xf numFmtId="0" fontId="18" fillId="9" borderId="0" xfId="0" applyFont="1" applyFill="1" applyAlignment="1">
      <alignment vertical="center"/>
    </xf>
    <xf numFmtId="169" fontId="1" fillId="8" borderId="0" xfId="0" applyNumberFormat="1" applyFont="1" applyFill="1" applyAlignment="1">
      <alignment vertical="center"/>
    </xf>
    <xf numFmtId="0" fontId="18" fillId="9" borderId="0" xfId="0" applyFont="1" applyFill="1" applyAlignment="1">
      <alignment horizontal="center" vertical="center"/>
    </xf>
    <xf numFmtId="0" fontId="20" fillId="0" borderId="0" xfId="0" applyFont="1" applyAlignment="1">
      <alignment horizontal="left"/>
    </xf>
    <xf numFmtId="166" fontId="2" fillId="5" borderId="0" xfId="0" applyNumberFormat="1" applyFont="1" applyFill="1" applyAlignment="1">
      <alignment horizontal="center" vertical="center"/>
    </xf>
    <xf numFmtId="0" fontId="21" fillId="10" borderId="0" xfId="0" applyFont="1" applyFill="1" applyAlignment="1">
      <alignment vertical="center"/>
    </xf>
    <xf numFmtId="0" fontId="21" fillId="10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15" fillId="0" borderId="0" xfId="0" applyFont="1" applyFill="1" applyBorder="1" applyAlignment="1">
      <alignment horizontal="left" indent="1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left" vertic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14" fontId="16" fillId="0" borderId="0" xfId="0" applyNumberFormat="1" applyFont="1" applyFill="1" applyBorder="1" applyAlignment="1">
      <alignment horizontal="right" vertical="center"/>
    </xf>
    <xf numFmtId="14" fontId="16" fillId="0" borderId="0" xfId="0" applyNumberFormat="1" applyFont="1" applyFill="1" applyBorder="1" applyAlignment="1">
      <alignment horizontal="center" vertical="center"/>
    </xf>
    <xf numFmtId="14" fontId="16" fillId="0" borderId="0" xfId="0" applyNumberFormat="1" applyFont="1" applyFill="1" applyBorder="1" applyAlignment="1">
      <alignment horizontal="left" vertical="center"/>
    </xf>
    <xf numFmtId="14" fontId="1" fillId="0" borderId="0" xfId="0" applyNumberFormat="1" applyFont="1" applyFill="1" applyBorder="1" applyAlignment="1">
      <alignment horizontal="right" vertical="center"/>
    </xf>
    <xf numFmtId="14" fontId="1" fillId="0" borderId="0" xfId="0" applyNumberFormat="1" applyFont="1" applyFill="1" applyBorder="1" applyAlignment="1">
      <alignment vertical="center"/>
    </xf>
    <xf numFmtId="14" fontId="1" fillId="0" borderId="0" xfId="0" applyNumberFormat="1" applyFont="1" applyFill="1" applyBorder="1" applyAlignment="1">
      <alignment horizontal="left" vertical="center"/>
    </xf>
    <xf numFmtId="168" fontId="1" fillId="0" borderId="0" xfId="0" applyNumberFormat="1" applyFont="1" applyFill="1" applyBorder="1" applyAlignment="1">
      <alignment vertical="center"/>
    </xf>
    <xf numFmtId="0" fontId="14" fillId="4" borderId="0" xfId="0" applyFont="1" applyFill="1" applyAlignment="1">
      <alignment vertical="center"/>
    </xf>
    <xf numFmtId="0" fontId="14" fillId="4" borderId="0" xfId="0" applyFont="1" applyFill="1" applyAlignment="1">
      <alignment horizontal="center" vertical="center"/>
    </xf>
    <xf numFmtId="0" fontId="1" fillId="11" borderId="0" xfId="0" applyFont="1" applyFill="1"/>
    <xf numFmtId="0" fontId="1" fillId="11" borderId="0" xfId="0" applyFont="1" applyFill="1" applyAlignment="1">
      <alignment horizontal="center" vertical="center"/>
    </xf>
    <xf numFmtId="0" fontId="22" fillId="11" borderId="0" xfId="0" applyFont="1" applyFill="1" applyAlignment="1">
      <alignment horizontal="center" vertical="center"/>
    </xf>
    <xf numFmtId="0" fontId="1" fillId="11" borderId="0" xfId="0" applyFont="1" applyFill="1" applyAlignment="1">
      <alignment horizontal="left" indent="1"/>
    </xf>
    <xf numFmtId="14" fontId="1" fillId="0" borderId="17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7" xfId="0" applyNumberFormat="1" applyFont="1" applyFill="1" applyBorder="1" applyAlignment="1">
      <alignment horizontal="center" vertical="center"/>
    </xf>
    <xf numFmtId="0" fontId="1" fillId="11" borderId="0" xfId="0" applyFont="1" applyFill="1" applyAlignment="1">
      <alignment horizontal="left" vertical="center"/>
    </xf>
    <xf numFmtId="0" fontId="1" fillId="11" borderId="0" xfId="0" applyFont="1" applyFill="1" applyAlignment="1">
      <alignment vertical="center"/>
    </xf>
    <xf numFmtId="0" fontId="1" fillId="11" borderId="0" xfId="0" applyFont="1" applyFill="1" applyAlignment="1">
      <alignment horizontal="left" vertical="center" indent="1"/>
    </xf>
    <xf numFmtId="0" fontId="14" fillId="4" borderId="0" xfId="0" applyFont="1" applyFill="1" applyAlignment="1">
      <alignment horizontal="left" vertical="center" indent="1"/>
    </xf>
    <xf numFmtId="0" fontId="14" fillId="12" borderId="0" xfId="0" applyFont="1" applyFill="1" applyAlignment="1">
      <alignment vertical="center"/>
    </xf>
    <xf numFmtId="0" fontId="14" fillId="12" borderId="0" xfId="0" applyFont="1" applyFill="1" applyAlignment="1">
      <alignment horizontal="center" vertical="center"/>
    </xf>
    <xf numFmtId="0" fontId="18" fillId="1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horizontal="left" vertic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21" fillId="12" borderId="0" xfId="0" applyFont="1" applyFill="1" applyAlignment="1">
      <alignment horizontal="left" vertical="center" indent="1"/>
    </xf>
    <xf numFmtId="0" fontId="25" fillId="0" borderId="0" xfId="0" applyFont="1" applyFill="1" applyBorder="1" applyAlignment="1" applyProtection="1">
      <alignment vertical="center"/>
      <protection hidden="1"/>
    </xf>
    <xf numFmtId="0" fontId="26" fillId="0" borderId="0" xfId="0" applyFont="1" applyFill="1" applyBorder="1" applyAlignment="1" applyProtection="1">
      <protection hidden="1"/>
    </xf>
    <xf numFmtId="0" fontId="0" fillId="0" borderId="0" xfId="0" applyFill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17" fillId="0" borderId="0" xfId="1" applyFill="1" applyBorder="1" applyAlignment="1" applyProtection="1">
      <protection hidden="1"/>
    </xf>
    <xf numFmtId="0" fontId="27" fillId="0" borderId="0" xfId="0" applyFont="1" applyFill="1" applyBorder="1" applyAlignment="1" applyProtection="1">
      <alignment horizontal="right" readingOrder="1"/>
      <protection hidden="1"/>
    </xf>
    <xf numFmtId="0" fontId="0" fillId="0" borderId="0" xfId="0" applyBorder="1" applyProtection="1">
      <protection hidden="1"/>
    </xf>
    <xf numFmtId="0" fontId="0" fillId="14" borderId="0" xfId="0" applyFill="1" applyBorder="1" applyAlignment="1" applyProtection="1">
      <alignment horizontal="left"/>
      <protection hidden="1"/>
    </xf>
    <xf numFmtId="0" fontId="29" fillId="14" borderId="0" xfId="0" applyFont="1" applyFill="1" applyBorder="1" applyAlignment="1" applyProtection="1">
      <alignment horizontal="left"/>
      <protection hidden="1"/>
    </xf>
    <xf numFmtId="0" fontId="31" fillId="14" borderId="0" xfId="0" applyFont="1" applyFill="1" applyBorder="1" applyAlignment="1" applyProtection="1">
      <alignment horizontal="left"/>
      <protection hidden="1"/>
    </xf>
    <xf numFmtId="0" fontId="34" fillId="0" borderId="0" xfId="0" applyFont="1" applyBorder="1" applyProtection="1">
      <protection hidden="1"/>
    </xf>
    <xf numFmtId="0" fontId="35" fillId="14" borderId="0" xfId="0" applyFont="1" applyFill="1" applyBorder="1" applyAlignment="1" applyProtection="1">
      <alignment horizontal="left"/>
      <protection hidden="1"/>
    </xf>
    <xf numFmtId="0" fontId="35" fillId="0" borderId="0" xfId="0" applyFont="1" applyBorder="1" applyProtection="1">
      <protection hidden="1"/>
    </xf>
    <xf numFmtId="0" fontId="23" fillId="0" borderId="0" xfId="1" applyFont="1" applyAlignment="1">
      <alignment horizontal="left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2" fillId="0" borderId="5" xfId="0" applyFont="1" applyBorder="1"/>
    <xf numFmtId="0" fontId="2" fillId="0" borderId="13" xfId="0" applyFont="1" applyBorder="1"/>
    <xf numFmtId="0" fontId="3" fillId="0" borderId="0" xfId="0" applyFont="1" applyBorder="1" applyAlignment="1">
      <alignment horizontal="right" vertical="center"/>
    </xf>
    <xf numFmtId="0" fontId="8" fillId="2" borderId="0" xfId="0" applyFont="1" applyFill="1" applyAlignment="1">
      <alignment horizontal="center"/>
    </xf>
    <xf numFmtId="0" fontId="2" fillId="0" borderId="6" xfId="0" applyFont="1" applyBorder="1"/>
    <xf numFmtId="0" fontId="2" fillId="0" borderId="12" xfId="0" applyFont="1" applyBorder="1"/>
    <xf numFmtId="0" fontId="8" fillId="2" borderId="0" xfId="0" applyFont="1" applyFill="1" applyAlignment="1">
      <alignment horizontal="center" vertical="center"/>
    </xf>
    <xf numFmtId="0" fontId="2" fillId="0" borderId="11" xfId="0" applyFont="1" applyBorder="1"/>
    <xf numFmtId="0" fontId="2" fillId="0" borderId="9" xfId="0" applyFont="1" applyBorder="1"/>
    <xf numFmtId="0" fontId="3" fillId="0" borderId="1" xfId="0" applyFont="1" applyBorder="1" applyAlignment="1">
      <alignment horizontal="right" vertical="top"/>
    </xf>
    <xf numFmtId="0" fontId="3" fillId="0" borderId="2" xfId="0" applyFont="1" applyBorder="1" applyAlignment="1">
      <alignment horizontal="right" vertical="top"/>
    </xf>
    <xf numFmtId="0" fontId="2" fillId="0" borderId="10" xfId="0" applyFont="1" applyBorder="1"/>
    <xf numFmtId="0" fontId="2" fillId="0" borderId="8" xfId="0" applyFont="1" applyBorder="1"/>
    <xf numFmtId="0" fontId="9" fillId="3" borderId="0" xfId="0" applyFont="1" applyFill="1" applyAlignment="1">
      <alignment horizontal="center" vertical="center"/>
    </xf>
    <xf numFmtId="164" fontId="4" fillId="0" borderId="0" xfId="0" applyNumberFormat="1" applyFont="1" applyAlignment="1">
      <alignment horizontal="left"/>
    </xf>
    <xf numFmtId="167" fontId="2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left" vertical="top"/>
    </xf>
    <xf numFmtId="168" fontId="1" fillId="6" borderId="0" xfId="0" applyNumberFormat="1" applyFont="1" applyFill="1" applyAlignment="1">
      <alignment horizontal="center" vertical="center"/>
    </xf>
    <xf numFmtId="0" fontId="0" fillId="14" borderId="0" xfId="0" applyFill="1" applyBorder="1" applyAlignment="1" applyProtection="1">
      <alignment horizontal="left"/>
      <protection hidden="1"/>
    </xf>
    <xf numFmtId="0" fontId="28" fillId="13" borderId="0" xfId="0" applyFont="1" applyFill="1" applyBorder="1" applyAlignment="1" applyProtection="1">
      <alignment horizontal="left"/>
      <protection hidden="1"/>
    </xf>
    <xf numFmtId="0" fontId="31" fillId="14" borderId="0" xfId="0" applyFont="1" applyFill="1" applyBorder="1" applyAlignment="1" applyProtection="1">
      <alignment horizontal="left"/>
      <protection hidden="1"/>
    </xf>
    <xf numFmtId="0" fontId="0" fillId="14" borderId="0" xfId="0" applyFill="1" applyBorder="1" applyAlignment="1" applyProtection="1">
      <alignment horizontal="left" wrapText="1"/>
      <protection hidden="1"/>
    </xf>
    <xf numFmtId="0" fontId="24" fillId="0" borderId="0" xfId="0" applyFont="1" applyFill="1" applyBorder="1" applyAlignment="1" applyProtection="1">
      <alignment horizontal="left" vertical="center"/>
      <protection hidden="1"/>
    </xf>
    <xf numFmtId="0" fontId="0" fillId="14" borderId="0" xfId="0" applyFill="1" applyBorder="1" applyAlignment="1" applyProtection="1">
      <alignment horizontal="left" vertical="justify"/>
      <protection hidden="1"/>
    </xf>
  </cellXfs>
  <cellStyles count="2">
    <cellStyle name="Hyperlink" xfId="1" builtinId="8"/>
    <cellStyle name="Normal" xfId="0" builtinId="0"/>
  </cellStyles>
  <dxfs count="10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1" tint="0.14996795556505021"/>
        </patternFill>
      </fill>
    </dxf>
    <dxf>
      <font>
        <color theme="0"/>
      </font>
      <fill>
        <patternFill>
          <bgColor theme="1" tint="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dd/mm/yyyy;@"/>
      <fill>
        <patternFill patternType="solid">
          <fgColor indexed="64"/>
          <bgColor theme="4" tint="0.79998168889431442"/>
        </patternFill>
      </fill>
      <alignment horizontal="left" vertical="center" textRotation="0" wrapText="0" 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190500</xdr:colOff>
      <xdr:row>0</xdr:row>
      <xdr:rowOff>28575</xdr:rowOff>
    </xdr:from>
    <xdr:to>
      <xdr:col>22</xdr:col>
      <xdr:colOff>209550</xdr:colOff>
      <xdr:row>0</xdr:row>
      <xdr:rowOff>423170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95850" y="28575"/>
          <a:ext cx="1771650" cy="3945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323850</xdr:colOff>
      <xdr:row>0</xdr:row>
      <xdr:rowOff>28575</xdr:rowOff>
    </xdr:from>
    <xdr:to>
      <xdr:col>8</xdr:col>
      <xdr:colOff>2343150</xdr:colOff>
      <xdr:row>1</xdr:row>
      <xdr:rowOff>114300</xdr:rowOff>
    </xdr:to>
    <xdr:pic>
      <xdr:nvPicPr>
        <xdr:cNvPr id="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50" y="28575"/>
          <a:ext cx="20193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Events" displayName="Events" ref="A3:D36" totalsRowShown="0">
  <autoFilter ref="A3:D36">
    <filterColumn colId="0" hiddenButton="1"/>
    <filterColumn colId="1" hiddenButton="1"/>
    <filterColumn colId="2" hiddenButton="1"/>
    <filterColumn colId="3" hiddenButton="1"/>
  </autoFilter>
  <tableColumns count="4">
    <tableColumn id="1" name="Date" dataDxfId="9">
      <calculatedColumnFormula>IF(OR(ISBLANK(B4),ISBLANK(C4)),"",IF(AND(_month=12,C4=1),DATE(_year+1,C4,B4),DATE(_year,C4,B4)))</calculatedColumnFormula>
    </tableColumn>
    <tableColumn id="2" name="Day" dataDxfId="8"/>
    <tableColumn id="3" name="Month" dataDxfId="7"/>
    <tableColumn id="4" name="Description" dataDxfId="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preadsheet123.com/calendars/excel-daily-planner.html" TargetMode="External"/><Relationship Id="rId1" Type="http://schemas.openxmlformats.org/officeDocument/2006/relationships/hyperlink" Target="http://www.spreadsheet123.com/calendars/excel-daily-planner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rexcel.com/forum/excel-questions/466069-wrong-week-number-using-weeknum-date-x.html" TargetMode="External"/><Relationship Id="rId2" Type="http://schemas.openxmlformats.org/officeDocument/2006/relationships/hyperlink" Target="http://www.cpearson.com/excel/holidays.htm" TargetMode="External"/><Relationship Id="rId1" Type="http://schemas.openxmlformats.org/officeDocument/2006/relationships/hyperlink" Target="http://thinketg.com/how-to-return-multiple-match-values-in-excel-using-index-match-or-vlookup/" TargetMode="External"/><Relationship Id="rId4" Type="http://schemas.openxmlformats.org/officeDocument/2006/relationships/hyperlink" Target="http://www.techrepublic.com/article/how-to-highlight-weekends-and-holidays-in-exce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3"/>
  <sheetViews>
    <sheetView showGridLines="0" workbookViewId="0">
      <selection activeCell="AH33" sqref="AH33"/>
    </sheetView>
  </sheetViews>
  <sheetFormatPr defaultRowHeight="14.25" x14ac:dyDescent="0.2"/>
  <cols>
    <col min="1" max="1" width="1.7109375" style="1" customWidth="1"/>
    <col min="2" max="2" width="4.42578125" style="1" customWidth="1"/>
    <col min="3" max="3" width="4.7109375" style="1" customWidth="1"/>
    <col min="4" max="4" width="5.7109375" style="1" customWidth="1"/>
    <col min="5" max="7" width="9.140625" style="1" customWidth="1"/>
    <col min="8" max="8" width="1.7109375" style="1" customWidth="1"/>
    <col min="9" max="23" width="3.28515625" style="9" customWidth="1"/>
    <col min="24" max="24" width="1.7109375" style="1" customWidth="1"/>
    <col min="25" max="25" width="9.5703125" style="1" customWidth="1"/>
    <col min="26" max="26" width="2.5703125" style="1" customWidth="1"/>
    <col min="27" max="27" width="2.7109375" style="1" customWidth="1"/>
    <col min="28" max="28" width="0.85546875" style="1" customWidth="1"/>
    <col min="29" max="29" width="11.28515625" style="44" bestFit="1" customWidth="1"/>
    <col min="30" max="30" width="2.7109375" style="35" customWidth="1"/>
    <col min="31" max="31" width="11.28515625" style="45" bestFit="1" customWidth="1"/>
    <col min="32" max="32" width="1.7109375" style="1" customWidth="1"/>
    <col min="33" max="33" width="9.140625" style="1"/>
    <col min="34" max="34" width="9.42578125" style="1" bestFit="1" customWidth="1"/>
    <col min="35" max="16384" width="9.140625" style="1"/>
  </cols>
  <sheetData>
    <row r="1" spans="1:32" s="81" customFormat="1" ht="35.1" customHeight="1" x14ac:dyDescent="0.25">
      <c r="A1" s="123" t="s">
        <v>83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4"/>
      <c r="Z1" s="124"/>
      <c r="AA1" s="124"/>
      <c r="AB1" s="124"/>
      <c r="AC1" s="125"/>
      <c r="AD1" s="124"/>
      <c r="AE1" s="126"/>
      <c r="AF1" s="124"/>
    </row>
    <row r="2" spans="1:32" x14ac:dyDescent="0.2">
      <c r="A2" s="127"/>
      <c r="B2" s="145" t="s">
        <v>84</v>
      </c>
      <c r="C2" s="145"/>
      <c r="D2" s="145"/>
      <c r="E2" s="145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8" t="str">
        <f ca="1">'©'!I3</f>
        <v>© 2016 Spreadsheet123 LTD</v>
      </c>
      <c r="X2" s="127"/>
      <c r="Y2" s="127"/>
    </row>
    <row r="4" spans="1:32" ht="12.75" customHeight="1" x14ac:dyDescent="0.2">
      <c r="B4" s="161">
        <f>DAY(INDEX(AC11:AC25,IF(ISERROR(MATCH("x",AA11:AA25,0)),1,MATCH("x",AA11:AA25,0)),))</f>
        <v>20</v>
      </c>
      <c r="C4" s="161"/>
      <c r="D4" s="161"/>
      <c r="E4" s="162">
        <f>INDEX(AC11:AC25,IF(ISERROR(MATCH("x",AA11:AA25,0)),1,MATCH("x",AA11:AA25,0)),1)</f>
        <v>42510</v>
      </c>
      <c r="F4" s="162"/>
      <c r="G4" s="162"/>
      <c r="I4" s="163">
        <f>DATE(YEAR(E4),MONTH(E4),1)</f>
        <v>42491</v>
      </c>
      <c r="J4" s="163"/>
      <c r="K4" s="163"/>
      <c r="L4" s="163"/>
      <c r="M4" s="163"/>
      <c r="N4" s="163"/>
      <c r="O4" s="163"/>
      <c r="Q4" s="163">
        <f>DATE(YEAR(I4),MONTH(I4)+1,1)</f>
        <v>42522</v>
      </c>
      <c r="R4" s="163"/>
      <c r="S4" s="163"/>
      <c r="T4" s="163"/>
      <c r="U4" s="163"/>
      <c r="V4" s="163"/>
      <c r="W4" s="163"/>
      <c r="Z4" s="55" t="s">
        <v>4</v>
      </c>
      <c r="AA4" s="51"/>
      <c r="AB4" s="51"/>
      <c r="AC4" s="52"/>
      <c r="AD4" s="53"/>
      <c r="AE4" s="54"/>
      <c r="AF4" s="51"/>
    </row>
    <row r="5" spans="1:32" ht="12.75" customHeight="1" x14ac:dyDescent="0.2">
      <c r="B5" s="161"/>
      <c r="C5" s="161"/>
      <c r="D5" s="161"/>
      <c r="E5" s="162"/>
      <c r="F5" s="162"/>
      <c r="G5" s="162"/>
      <c r="I5" s="18" t="str">
        <f>INDEX({"Su","M","Tu","W","Th","Fr","Sa"},0,1+MOD(_week_day+1-2,7))</f>
        <v>Su</v>
      </c>
      <c r="J5" s="18" t="str">
        <f>INDEX({"Su","M","Tu","W","Th","Fr","Sa"},0,1+MOD(_week_day+2-2,7))</f>
        <v>M</v>
      </c>
      <c r="K5" s="18" t="str">
        <f>INDEX({"Su","M","Tu","W","Th","Fr","Sa"},0,1+MOD(_week_day+3-2,7))</f>
        <v>Tu</v>
      </c>
      <c r="L5" s="18" t="str">
        <f>INDEX({"Su","M","Tu","W","Th","Fr","Sa"},0,1+MOD(_week_day+4-2,7))</f>
        <v>W</v>
      </c>
      <c r="M5" s="18" t="str">
        <f>INDEX({"Su","M","Tu","W","Th","Fr","Sa"},0,1+MOD(_week_day+5-2,7))</f>
        <v>Th</v>
      </c>
      <c r="N5" s="18" t="str">
        <f>INDEX({"Su","M","Tu","W","Th","Fr","Sa"},0,1+MOD(_week_day+6-2,7))</f>
        <v>Fr</v>
      </c>
      <c r="O5" s="18" t="str">
        <f>INDEX({"Su","M","Tu","W","Th","Fr","Sa"},0,1+MOD(_week_day+7-2,7))</f>
        <v>Sa</v>
      </c>
      <c r="Q5" s="18" t="str">
        <f>INDEX({"Su","M","Tu","W","Th","Fr","Sa"},0,1+MOD(_week_day+1-2,7))</f>
        <v>Su</v>
      </c>
      <c r="R5" s="18" t="str">
        <f>INDEX({"Su","M","Tu","W","Th","Fr","Sa"},0,1+MOD(_week_day+2-2,7))</f>
        <v>M</v>
      </c>
      <c r="S5" s="18" t="str">
        <f>INDEX({"Su","M","Tu","W","Th","Fr","Sa"},0,1+MOD(_week_day+3-2,7))</f>
        <v>Tu</v>
      </c>
      <c r="T5" s="18" t="str">
        <f>INDEX({"Su","M","Tu","W","Th","Fr","Sa"},0,1+MOD(_week_day+4-2,7))</f>
        <v>W</v>
      </c>
      <c r="U5" s="18" t="str">
        <f>INDEX({"Su","M","Tu","W","Th","Fr","Sa"},0,1+MOD(_week_day+5-2,7))</f>
        <v>Th</v>
      </c>
      <c r="V5" s="18" t="str">
        <f>INDEX({"Su","M","Tu","W","Th","Fr","Sa"},0,1+MOD(_week_day+6-2,7))</f>
        <v>Fr</v>
      </c>
      <c r="W5" s="18" t="str">
        <f>INDEX({"Su","M","Tu","W","Th","Fr","Sa"},0,1+MOD(_week_day+7-2,7))</f>
        <v>Sa</v>
      </c>
      <c r="Z5" s="38"/>
      <c r="AA5" s="38"/>
      <c r="AB5" s="38"/>
      <c r="AC5" s="46"/>
      <c r="AD5" s="47"/>
      <c r="AE5" s="48"/>
      <c r="AF5" s="38"/>
    </row>
    <row r="6" spans="1:32" ht="12.75" customHeight="1" x14ac:dyDescent="0.2">
      <c r="B6" s="161"/>
      <c r="C6" s="161"/>
      <c r="D6" s="161"/>
      <c r="E6" s="164">
        <f>WEEKDAY(INDEX(AC11:AC25,IF(ISERROR(MATCH("x",AA11:AA25,0)),1,MATCH("x",AA11:AA25,0)),1))</f>
        <v>6</v>
      </c>
      <c r="F6" s="164"/>
      <c r="G6" s="164"/>
      <c r="I6" s="87">
        <f>IF(WEEKDAY($I$4,1)=MOD(_week_day,7),$I$4,"")</f>
        <v>42491</v>
      </c>
      <c r="J6" s="87">
        <f>IF(I6="",IF(WEEKDAY($I$4,1)=MOD(_week_day-(COLUMN($J$6)-COLUMN(J6)),7)+1,$I$4,""),I6+1)</f>
        <v>42492</v>
      </c>
      <c r="K6" s="87">
        <f>IF(J6="",IF(WEEKDAY($I$4,1)=MOD(_week_day-(COLUMN($J$6)-COLUMN(K6)),7)+1,$I$4,""),J6+1)</f>
        <v>42493</v>
      </c>
      <c r="L6" s="87">
        <f>IF(K6="",IF(WEEKDAY($I$4,1)=MOD(_week_day-(COLUMN($J$6)-COLUMN(L6)),7)+1,$I$4,""),K6+1)</f>
        <v>42494</v>
      </c>
      <c r="M6" s="87">
        <f>IF(L6="",IF(WEEKDAY($I$4,1)=MOD(_week_day-(COLUMN($J$6)-COLUMN(M6)),7)+1,$I$4,""),L6+1)</f>
        <v>42495</v>
      </c>
      <c r="N6" s="87">
        <f>IF(M6="",IF(WEEKDAY($I$4,1)=MOD(_week_day-(COLUMN($J$6)-COLUMN(N6)),7)+1,$I$4,""),M6+1)</f>
        <v>42496</v>
      </c>
      <c r="O6" s="87">
        <f>IF(N6="",IF(WEEKDAY($I$4,1)=MOD(_week_day-(COLUMN($J$6)-COLUMN(O6)),7)+1,$I$4,""),N6+1)</f>
        <v>42497</v>
      </c>
      <c r="Q6" s="87" t="str">
        <f>IF(WEEKDAY($Q$4,1)=MOD(_week_day,7),$Q$4,"")</f>
        <v/>
      </c>
      <c r="R6" s="87" t="str">
        <f>IF(Q6="",IF(WEEKDAY($Q$4,1)=MOD(_week_day-(COLUMN($R$6)-COLUMN(R6)),7)+1,$Q$4,""),Q6+1)</f>
        <v/>
      </c>
      <c r="S6" s="87" t="str">
        <f>IF(R6="",IF(WEEKDAY($Q$4,1)=MOD(_week_day-(COLUMN($R$6)-COLUMN(S6)),7)+1,$Q$4,""),R6+1)</f>
        <v/>
      </c>
      <c r="T6" s="87">
        <f>IF(S6="",IF(WEEKDAY($Q$4,1)=MOD(_week_day-(COLUMN($R$6)-COLUMN(T6)),7)+1,$Q$4,""),S6+1)</f>
        <v>42522</v>
      </c>
      <c r="U6" s="87">
        <f>IF(T6="",IF(WEEKDAY($Q$4,1)=MOD(_week_day-(COLUMN($R$6)-COLUMN(U6)),7)+1,$Q$4,""),T6+1)</f>
        <v>42523</v>
      </c>
      <c r="V6" s="87">
        <f>IF(U6="",IF(WEEKDAY($Q$4,1)=MOD(_week_day-(COLUMN($R$6)-COLUMN(V6)),7)+1,$Q$4,""),U6+1)</f>
        <v>42524</v>
      </c>
      <c r="W6" s="87">
        <f>IF(V6="",IF(WEEKDAY($Q$4,1)=MOD(_week_day-(COLUMN($R$6)-COLUMN(W6)),7)+1,$Q$4,""),V6+1)</f>
        <v>42525</v>
      </c>
      <c r="Z6" s="38"/>
      <c r="AA6" s="165">
        <f>_settings_date</f>
        <v>42510</v>
      </c>
      <c r="AB6" s="165"/>
      <c r="AC6" s="165"/>
      <c r="AD6" s="165"/>
      <c r="AE6" s="165"/>
      <c r="AF6" s="38"/>
    </row>
    <row r="7" spans="1:32" ht="12.75" customHeight="1" x14ac:dyDescent="0.2">
      <c r="B7" s="161"/>
      <c r="C7" s="161"/>
      <c r="D7" s="161"/>
      <c r="E7" s="164"/>
      <c r="F7" s="164"/>
      <c r="G7" s="164"/>
      <c r="I7" s="87">
        <f>IF(O6="",IF(WEEKDAY($I$4,1)=MOD(_week_day-(COLUMN($I$7)-COLUMN(I7)),7)+1,$I$4,""),O6+1)</f>
        <v>42498</v>
      </c>
      <c r="J7" s="87">
        <f>IF(I7="",IF(WEEKDAY($I$4,1)=MOD(_week_day-(COLUMN($I$7)-COLUMN(J7)),7)+1,$I$4,""),I7+1)</f>
        <v>42499</v>
      </c>
      <c r="K7" s="87">
        <f>IF(J7="",IF(WEEKDAY($I$4,1)=MOD(_week_day-(COLUMN($I$7)-COLUMN(K7)),7)+1,$I$4,""),J7+1)</f>
        <v>42500</v>
      </c>
      <c r="L7" s="87">
        <f>IF(K7="",IF(WEEKDAY($I$4,1)=MOD(_week_day-(COLUMN($I$7)-COLUMN(L7)),7)+1,$I$4,""),K7+1)</f>
        <v>42501</v>
      </c>
      <c r="M7" s="87">
        <f>IF(L7="",IF(WEEKDAY($I$4,1)=MOD(_week_day-(COLUMN($I$7)-COLUMN(M7)),7)+1,$I$4,""),L7+1)</f>
        <v>42502</v>
      </c>
      <c r="N7" s="87">
        <f>IF(M7="",IF(WEEKDAY($I$4,1)=MOD(_week_day-(COLUMN($I$7)-COLUMN(N7)),7)+1,$I$4,""),M7+1)</f>
        <v>42503</v>
      </c>
      <c r="O7" s="87">
        <f>IF(N7="",IF(WEEKDAY($I$4,1)=MOD(_week_day-(COLUMN($I$7)-COLUMN(O7)),7)+1,$I$4,""),N7+1)</f>
        <v>42504</v>
      </c>
      <c r="Q7" s="87">
        <f>IF(W6="",IF(WEEKDAY($Q$4,1)=MOD(_week_day-(COLUMN($Q$7)-COLUMN(Q7)),7)+1,$Q$4,""),W6+1)</f>
        <v>42526</v>
      </c>
      <c r="R7" s="87">
        <f>IF(Q7="",IF(WEEKDAY($Q$4,1)=MOD(_week_day-(COLUMN($Q$7)-COLUMN(R7)),7)+1,$Q$4,""),Q7+1)</f>
        <v>42527</v>
      </c>
      <c r="S7" s="87">
        <f>IF(R7="",IF(WEEKDAY($Q$4,1)=MOD(_week_day-(COLUMN($Q$7)-COLUMN(S7)),7)+1,$Q$4,""),R7+1)</f>
        <v>42528</v>
      </c>
      <c r="T7" s="87">
        <f>IF(S7="",IF(WEEKDAY($Q$4,1)=MOD(_week_day-(COLUMN($Q$7)-COLUMN(T7)),7)+1,$Q$4,""),S7+1)</f>
        <v>42529</v>
      </c>
      <c r="U7" s="87">
        <f>IF(T7="",IF(WEEKDAY($Q$4,1)=MOD(_week_day-(COLUMN($Q$7)-COLUMN(U7)),7)+1,$Q$4,""),T7+1)</f>
        <v>42530</v>
      </c>
      <c r="V7" s="87">
        <f>IF(U7="",IF(WEEKDAY($Q$4,1)=MOD(_week_day-(COLUMN($Q$7)-COLUMN(V7)),7)+1,$Q$4,""),U7+1)</f>
        <v>42531</v>
      </c>
      <c r="W7" s="87">
        <f>IF(V7="",IF(WEEKDAY($Q$4,1)=MOD(_week_day-(COLUMN($Q$7)-COLUMN(W7)),7)+1,$Q$4,""),V7+1)</f>
        <v>42532</v>
      </c>
      <c r="Z7" s="38"/>
      <c r="AA7" s="38"/>
      <c r="AB7" s="38"/>
      <c r="AC7" s="46"/>
      <c r="AD7" s="47"/>
      <c r="AE7" s="48"/>
      <c r="AF7" s="38"/>
    </row>
    <row r="8" spans="1:32" ht="12.75" customHeight="1" x14ac:dyDescent="0.2">
      <c r="B8" s="161"/>
      <c r="C8" s="161"/>
      <c r="D8" s="161"/>
      <c r="E8" s="86" t="str">
        <f>IF(ISERROR(INDEX(_holiday_description,MATCH(E4,_holiday_dates,0))),""," "&amp;IF(OR(INDEX(_holiday_country,MATCH('Daily Planner'!$E$4,_holiday_dates,0))=Settings!$E$15,INDEX(_holiday_country,MATCH('Daily Planner'!$E$4,_holiday_dates,0))="",Settings!$E$15="All"),INDEX(_holiday_description,MATCH(E4,_holiday_dates,0)),""))</f>
        <v/>
      </c>
      <c r="F8" s="8"/>
      <c r="I8" s="87">
        <f>IF(O7="",IF(WEEKDAY($I$4,1)=MOD(_week_day-(COLUMN($I$8)-COLUMN(I8)),7)+1,$I$4,""),O7+1)</f>
        <v>42505</v>
      </c>
      <c r="J8" s="87">
        <f>IF(I8="",IF(WEEKDAY($I$4,1)=MOD(_week_day-(COLUMN($I$8)-COLUMN(J8)),7)+1,$I$4,""),I8+1)</f>
        <v>42506</v>
      </c>
      <c r="K8" s="87">
        <f>IF(J8="",IF(WEEKDAY($I$4,1)=MOD(_week_day-(COLUMN($I$8)-COLUMN(K8)),7)+1,$I$4,""),J8+1)</f>
        <v>42507</v>
      </c>
      <c r="L8" s="87">
        <f>IF(K8="",IF(WEEKDAY($I$4,1)=MOD(_week_day-(COLUMN($I$8)-COLUMN(L8)),7)+1,$I$4,""),K8+1)</f>
        <v>42508</v>
      </c>
      <c r="M8" s="87">
        <f>IF(L8="",IF(WEEKDAY($I$4,1)=MOD(_week_day-(COLUMN($I$8)-COLUMN(M8)),7)+1,$I$4,""),L8+1)</f>
        <v>42509</v>
      </c>
      <c r="N8" s="87">
        <f>IF(M8="",IF(WEEKDAY($I$4,1)=MOD(_week_day-(COLUMN($I$8)-COLUMN(N8)),7)+1,$I$4,""),M8+1)</f>
        <v>42510</v>
      </c>
      <c r="O8" s="87">
        <f>IF(N8="",IF(WEEKDAY($I$4,1)=MOD(_week_day-(COLUMN($I$8)-COLUMN(O8)),7)+1,$I$4,""),N8+1)</f>
        <v>42511</v>
      </c>
      <c r="Q8" s="87">
        <f>IF(W7="",IF(WEEKDAY($Q$4,1)=MOD(_week_day-(COLUMN($Q$8)-COLUMN(Q8)),7)+1,$Q$4,""),W7+1)</f>
        <v>42533</v>
      </c>
      <c r="R8" s="87">
        <f>IF(Q8="",IF(WEEKDAY($Q$4,1)=MOD(_week_day-(COLUMN($Q$8)-COLUMN(R8)),7)+1,$Q$4,""),Q8+1)</f>
        <v>42534</v>
      </c>
      <c r="S8" s="87">
        <f>IF(R8="",IF(WEEKDAY($Q$4,1)=MOD(_week_day-(COLUMN($Q$8)-COLUMN(S8)),7)+1,$Q$4,""),R8+1)</f>
        <v>42535</v>
      </c>
      <c r="T8" s="87">
        <f>IF(S8="",IF(WEEKDAY($Q$4,1)=MOD(_week_day-(COLUMN($Q$8)-COLUMN(T8)),7)+1,$Q$4,""),S8+1)</f>
        <v>42536</v>
      </c>
      <c r="U8" s="87">
        <f>IF(T8="",IF(WEEKDAY($Q$4,1)=MOD(_week_day-(COLUMN($Q$8)-COLUMN(U8)),7)+1,$Q$4,""),T8+1)</f>
        <v>42537</v>
      </c>
      <c r="V8" s="87">
        <f>IF(U8="",IF(WEEKDAY($Q$4,1)=MOD(_week_day-(COLUMN($Q$8)-COLUMN(V8)),7)+1,$Q$4,""),U8+1)</f>
        <v>42538</v>
      </c>
      <c r="W8" s="87">
        <f>IF(V8="",IF(WEEKDAY($Q$4,1)=MOD(_week_day-(COLUMN($Q$8)-COLUMN(W8)),7)+1,$Q$4,""),V8+1)</f>
        <v>42539</v>
      </c>
    </row>
    <row r="9" spans="1:32" ht="12.75" customHeight="1" x14ac:dyDescent="0.2">
      <c r="B9" s="161"/>
      <c r="C9" s="161"/>
      <c r="D9" s="161"/>
      <c r="I9" s="87">
        <f>IF(O8="",IF(WEEKDAY($I$4,1)=MOD(_week_day-(COLUMN($I$9)-COLUMN(I9)),7)+1,$I$4,""),O8+1)</f>
        <v>42512</v>
      </c>
      <c r="J9" s="87">
        <f>IF(I9="",IF(WEEKDAY($I$4,1)=MOD(_week_day-(COLUMN($I$9)-COLUMN(J9)),7)+1,$I$4,""),I9+1)</f>
        <v>42513</v>
      </c>
      <c r="K9" s="87">
        <f>IF(J9="",IF(WEEKDAY($I$4,1)=MOD(_week_day-(COLUMN($I$9)-COLUMN(K9)),7)+1,$I$4,""),J9+1)</f>
        <v>42514</v>
      </c>
      <c r="L9" s="87">
        <f>IF(K9="",IF(WEEKDAY($I$4,1)=MOD(_week_day-(COLUMN($I$9)-COLUMN(L9)),7)+1,$I$4,""),K9+1)</f>
        <v>42515</v>
      </c>
      <c r="M9" s="87">
        <f>IF(L9="",IF(WEEKDAY($I$4,1)=MOD(_week_day-(COLUMN($I$9)-COLUMN(M9)),7)+1,$I$4,""),L9+1)</f>
        <v>42516</v>
      </c>
      <c r="N9" s="87">
        <f>IF(M9="",IF(WEEKDAY($I$4,1)=MOD(_week_day-(COLUMN($I$9)-COLUMN(N9)),7)+1,$I$4,""),M9+1)</f>
        <v>42517</v>
      </c>
      <c r="O9" s="87">
        <f>IF(N9="",IF(WEEKDAY($I$4,1)=MOD(_week_day-(COLUMN($I$9)-COLUMN(O9)),7)+1,$I$4,""),N9+1)</f>
        <v>42518</v>
      </c>
      <c r="Q9" s="87">
        <f>IF(W8="",IF(WEEKDAY($Q$4,1)=MOD(_week_day-(COLUMN($Q$9)-COLUMN(Q9)),7)+1,$Q$4,""),W8+1)</f>
        <v>42540</v>
      </c>
      <c r="R9" s="87">
        <f>IF(Q9="",IF(WEEKDAY($Q$4,1)=MOD(_week_day-(COLUMN($Q$9)-COLUMN(R9)),7)+1,$Q$4,""),Q9+1)</f>
        <v>42541</v>
      </c>
      <c r="S9" s="87">
        <f>IF(R9="",IF(WEEKDAY($Q$4,1)=MOD(_week_day-(COLUMN($Q$9)-COLUMN(S9)),7)+1,$Q$4,""),R9+1)</f>
        <v>42542</v>
      </c>
      <c r="T9" s="87">
        <f>IF(S9="",IF(WEEKDAY($Q$4,1)=MOD(_week_day-(COLUMN($Q$9)-COLUMN(T9)),7)+1,$Q$4,""),S9+1)</f>
        <v>42543</v>
      </c>
      <c r="U9" s="87">
        <f>IF(T9="",IF(WEEKDAY($Q$4,1)=MOD(_week_day-(COLUMN($Q$9)-COLUMN(U9)),7)+1,$Q$4,""),T9+1)</f>
        <v>42544</v>
      </c>
      <c r="V9" s="87">
        <f>IF(U9="",IF(WEEKDAY($Q$4,1)=MOD(_week_day-(COLUMN($Q$9)-COLUMN(V9)),7)+1,$Q$4,""),U9+1)</f>
        <v>42545</v>
      </c>
      <c r="W9" s="87">
        <f>IF(V9="",IF(WEEKDAY($Q$4,1)=MOD(_week_day-(COLUMN($Q$9)-COLUMN(W9)),7)+1,$Q$4,""),V9+1)</f>
        <v>42546</v>
      </c>
      <c r="Z9" s="55" t="s">
        <v>24</v>
      </c>
      <c r="AA9" s="51"/>
      <c r="AB9" s="51"/>
      <c r="AC9" s="52"/>
      <c r="AD9" s="53"/>
      <c r="AE9" s="54"/>
      <c r="AF9" s="51"/>
    </row>
    <row r="10" spans="1:32" ht="12.75" customHeight="1" x14ac:dyDescent="0.2">
      <c r="I10" s="87">
        <f>IF(O9="","",IF(MONTH(O9+1)&lt;&gt;MONTH(O9),"",O9+1))</f>
        <v>42519</v>
      </c>
      <c r="J10" s="87">
        <f>IF(I10="","",IF(MONTH(I10+1)&lt;&gt;MONTH(I10),"",I10+1))</f>
        <v>42520</v>
      </c>
      <c r="K10" s="87">
        <f t="shared" ref="K10" si="0">IF(J10="","",IF(MONTH(J10+1)&lt;&gt;MONTH(J10),"",J10+1))</f>
        <v>42521</v>
      </c>
      <c r="L10" s="87" t="str">
        <f>IF(K10="","",IF(MONTH(K10+1)&lt;&gt;MONTH(K10),"",K10+1))</f>
        <v/>
      </c>
      <c r="M10" s="87" t="str">
        <f>IF(L10="","",IF(MONTH(L10+1)&lt;&gt;MONTH(L10),"",L10+1))</f>
        <v/>
      </c>
      <c r="N10" s="87" t="str">
        <f>IF(M10="","",IF(MONTH(M10+1)&lt;&gt;MONTH(M10),"",M10+1))</f>
        <v/>
      </c>
      <c r="O10" s="87" t="str">
        <f>IF(N10="","",IF(MONTH(N10+1)&lt;&gt;MONTH(N10),"",N10+1))</f>
        <v/>
      </c>
      <c r="Q10" s="87">
        <f>IF(W9="","",IF(MONTH(W9+1)&lt;&gt;MONTH(W9),"",W9+1))</f>
        <v>42547</v>
      </c>
      <c r="R10" s="87">
        <f>IF(Q10="","",IF(MONTH(Q10+1)&lt;&gt;MONTH(Q10),"",Q10+1))</f>
        <v>42548</v>
      </c>
      <c r="S10" s="87">
        <f>IF(R10="","",IF(MONTH(R10+1)&lt;&gt;MONTH(R10),"",R10+1))</f>
        <v>42549</v>
      </c>
      <c r="T10" s="87">
        <f t="shared" ref="T10:W10" si="1">IF(S10="","",IF(MONTH(S10+1)&lt;&gt;MONTH(S10),"",S10+1))</f>
        <v>42550</v>
      </c>
      <c r="U10" s="87">
        <f t="shared" si="1"/>
        <v>42551</v>
      </c>
      <c r="V10" s="87" t="str">
        <f t="shared" si="1"/>
        <v/>
      </c>
      <c r="W10" s="87" t="str">
        <f t="shared" si="1"/>
        <v/>
      </c>
      <c r="Z10" s="38"/>
      <c r="AA10" s="38"/>
      <c r="AB10" s="38"/>
      <c r="AC10" s="46"/>
      <c r="AD10" s="47"/>
      <c r="AE10" s="48"/>
      <c r="AF10" s="38"/>
    </row>
    <row r="11" spans="1:32" ht="12.75" customHeight="1" x14ac:dyDescent="0.2">
      <c r="B11" s="9" t="str">
        <f>"Week "&amp;WEEKNUM($E$4,21)&amp;" - Day "&amp;WEEKDAY($E$4,2)</f>
        <v>Week 20 - Day 5</v>
      </c>
      <c r="I11" s="87" t="str">
        <f>IF(O10="","",IF(MONTH(O10+1)&lt;&gt;MONTH(O10),"",O10+1))</f>
        <v/>
      </c>
      <c r="J11" s="87" t="str">
        <f>IF(I11="","",IF(MONTH(I11+1)&lt;&gt;MONTH(I11),"",I11+1))</f>
        <v/>
      </c>
      <c r="K11" s="87" t="str">
        <f t="shared" ref="K11:O11" si="2">IF(J11="","",IF(MONTH(J11+1)&lt;&gt;MONTH(J11),"",J11+1))</f>
        <v/>
      </c>
      <c r="L11" s="87" t="str">
        <f t="shared" si="2"/>
        <v/>
      </c>
      <c r="M11" s="87" t="str">
        <f t="shared" si="2"/>
        <v/>
      </c>
      <c r="N11" s="87" t="str">
        <f t="shared" si="2"/>
        <v/>
      </c>
      <c r="O11" s="87" t="str">
        <f t="shared" si="2"/>
        <v/>
      </c>
      <c r="Q11" s="87" t="str">
        <f>IF(W10="","",IF(MONTH(W10+1)&lt;&gt;MONTH(W10),"",W10+1))</f>
        <v/>
      </c>
      <c r="R11" s="87" t="str">
        <f>IF(Q11="","",IF(MONTH(Q11+1)&lt;&gt;MONTH(Q11),"",Q11+1))</f>
        <v/>
      </c>
      <c r="S11" s="87" t="str">
        <f t="shared" ref="S11:W11" si="3">IF(R11="","",IF(MONTH(R11+1)&lt;&gt;MONTH(R11),"",R11+1))</f>
        <v/>
      </c>
      <c r="T11" s="87" t="str">
        <f t="shared" si="3"/>
        <v/>
      </c>
      <c r="U11" s="87" t="str">
        <f t="shared" si="3"/>
        <v/>
      </c>
      <c r="V11" s="87" t="str">
        <f t="shared" si="3"/>
        <v/>
      </c>
      <c r="W11" s="87" t="str">
        <f t="shared" si="3"/>
        <v/>
      </c>
      <c r="Z11" s="38"/>
      <c r="AA11" s="40" t="s">
        <v>23</v>
      </c>
      <c r="AB11" s="41"/>
      <c r="AC11" s="62">
        <f>$AA$6</f>
        <v>42510</v>
      </c>
      <c r="AD11" s="63" t="s">
        <v>22</v>
      </c>
      <c r="AE11" s="64">
        <f t="shared" ref="AE11:AE25" si="4">AC11+1</f>
        <v>42511</v>
      </c>
      <c r="AF11" s="38"/>
    </row>
    <row r="12" spans="1:32" ht="12.75" customHeight="1" x14ac:dyDescent="0.2">
      <c r="B12" s="10"/>
      <c r="C12" s="10"/>
      <c r="D12" s="33" t="s">
        <v>12</v>
      </c>
      <c r="E12" s="10"/>
      <c r="F12" s="10"/>
      <c r="G12" s="10"/>
      <c r="H12" s="10"/>
      <c r="I12" s="10"/>
      <c r="J12" s="10"/>
      <c r="K12" s="10"/>
      <c r="M12" s="23" t="s">
        <v>8</v>
      </c>
      <c r="N12" s="154" t="s">
        <v>7</v>
      </c>
      <c r="O12" s="154"/>
      <c r="P12" s="32" t="s">
        <v>6</v>
      </c>
      <c r="Q12" s="24"/>
      <c r="R12" s="24"/>
      <c r="S12" s="24"/>
      <c r="T12" s="24"/>
      <c r="U12" s="24"/>
      <c r="V12" s="24"/>
      <c r="W12" s="24"/>
      <c r="Z12" s="38"/>
      <c r="AA12" s="42"/>
      <c r="AB12" s="41"/>
      <c r="AC12" s="62">
        <f t="shared" ref="AC12:AC25" si="5">AE11+1</f>
        <v>42512</v>
      </c>
      <c r="AD12" s="63" t="s">
        <v>22</v>
      </c>
      <c r="AE12" s="64">
        <f t="shared" si="4"/>
        <v>42513</v>
      </c>
      <c r="AF12" s="38"/>
    </row>
    <row r="13" spans="1:32" ht="12.75" customHeight="1" x14ac:dyDescent="0.2">
      <c r="B13" s="157">
        <f>IF(Settings!$E$11=12,IF(_day_time&lt;=12,_day_time,_day_time-12),IF(AND(Settings!$E$11=24,_day_time&gt;=24),_day_time-24,_day_time))</f>
        <v>7</v>
      </c>
      <c r="C13" s="3" t="s">
        <v>0</v>
      </c>
      <c r="D13" s="3"/>
      <c r="E13" s="3"/>
      <c r="F13" s="3"/>
      <c r="G13" s="3"/>
      <c r="H13" s="3"/>
      <c r="I13" s="3"/>
      <c r="J13" s="3"/>
      <c r="K13" s="3"/>
      <c r="M13" s="16"/>
      <c r="N13" s="159"/>
      <c r="O13" s="160"/>
      <c r="P13" s="14"/>
      <c r="Q13" s="14"/>
      <c r="R13" s="14"/>
      <c r="S13" s="14"/>
      <c r="T13" s="14"/>
      <c r="U13" s="14"/>
      <c r="V13" s="14"/>
      <c r="W13" s="14"/>
      <c r="Z13" s="38"/>
      <c r="AA13" s="42"/>
      <c r="AB13" s="41"/>
      <c r="AC13" s="62">
        <f t="shared" si="5"/>
        <v>42514</v>
      </c>
      <c r="AD13" s="63" t="s">
        <v>22</v>
      </c>
      <c r="AE13" s="64">
        <f t="shared" si="4"/>
        <v>42515</v>
      </c>
      <c r="AF13" s="38"/>
    </row>
    <row r="14" spans="1:32" ht="12.75" customHeight="1" x14ac:dyDescent="0.2">
      <c r="B14" s="158"/>
      <c r="C14" s="4" t="s">
        <v>1</v>
      </c>
      <c r="D14" s="4"/>
      <c r="E14" s="4"/>
      <c r="F14" s="4"/>
      <c r="G14" s="4"/>
      <c r="H14" s="4"/>
      <c r="I14" s="4"/>
      <c r="J14" s="4"/>
      <c r="K14" s="4"/>
      <c r="M14" s="17"/>
      <c r="N14" s="155"/>
      <c r="O14" s="156"/>
      <c r="P14" s="15"/>
      <c r="Q14" s="15"/>
      <c r="R14" s="15"/>
      <c r="S14" s="15"/>
      <c r="T14" s="15"/>
      <c r="U14" s="15"/>
      <c r="V14" s="15"/>
      <c r="W14" s="15"/>
      <c r="Z14" s="38"/>
      <c r="AA14" s="42"/>
      <c r="AB14" s="41"/>
      <c r="AC14" s="62">
        <f t="shared" si="5"/>
        <v>42516</v>
      </c>
      <c r="AD14" s="63" t="s">
        <v>22</v>
      </c>
      <c r="AE14" s="64">
        <f t="shared" si="4"/>
        <v>42517</v>
      </c>
      <c r="AF14" s="38"/>
    </row>
    <row r="15" spans="1:32" ht="12.75" customHeight="1" x14ac:dyDescent="0.2">
      <c r="B15" s="146">
        <f>IF(Settings!$E$11=12,IF(B13+1&lt;=12,B13+1,B13+1-12),IF(AND(Settings!$E$11=24,B13+1&gt;=24),B13+1-24,B13+1))</f>
        <v>8</v>
      </c>
      <c r="C15" s="3" t="s">
        <v>0</v>
      </c>
      <c r="D15" s="3"/>
      <c r="E15" s="3"/>
      <c r="F15" s="3"/>
      <c r="G15" s="3"/>
      <c r="H15" s="3"/>
      <c r="I15" s="3"/>
      <c r="J15" s="3"/>
      <c r="K15" s="3"/>
      <c r="M15" s="17"/>
      <c r="N15" s="155"/>
      <c r="O15" s="156"/>
      <c r="P15" s="15"/>
      <c r="Q15" s="15"/>
      <c r="R15" s="15"/>
      <c r="S15" s="15"/>
      <c r="T15" s="15"/>
      <c r="U15" s="15"/>
      <c r="V15" s="15"/>
      <c r="W15" s="15"/>
      <c r="Z15" s="38"/>
      <c r="AA15" s="42"/>
      <c r="AB15" s="41"/>
      <c r="AC15" s="62">
        <f t="shared" si="5"/>
        <v>42518</v>
      </c>
      <c r="AD15" s="63" t="s">
        <v>22</v>
      </c>
      <c r="AE15" s="64">
        <f t="shared" si="4"/>
        <v>42519</v>
      </c>
      <c r="AF15" s="38"/>
    </row>
    <row r="16" spans="1:32" ht="12.75" customHeight="1" x14ac:dyDescent="0.2">
      <c r="B16" s="150"/>
      <c r="C16" s="5" t="s">
        <v>2</v>
      </c>
      <c r="D16" s="5"/>
      <c r="E16" s="5"/>
      <c r="F16" s="5"/>
      <c r="G16" s="5"/>
      <c r="H16" s="5"/>
      <c r="I16" s="5"/>
      <c r="J16" s="5"/>
      <c r="K16" s="5"/>
      <c r="M16" s="17"/>
      <c r="N16" s="155"/>
      <c r="O16" s="156"/>
      <c r="P16" s="15"/>
      <c r="Q16" s="15"/>
      <c r="R16" s="15"/>
      <c r="S16" s="15"/>
      <c r="T16" s="15"/>
      <c r="U16" s="15"/>
      <c r="V16" s="15"/>
      <c r="W16" s="15"/>
      <c r="Z16" s="38"/>
      <c r="AA16" s="42"/>
      <c r="AB16" s="41"/>
      <c r="AC16" s="62">
        <f t="shared" si="5"/>
        <v>42520</v>
      </c>
      <c r="AD16" s="63" t="s">
        <v>22</v>
      </c>
      <c r="AE16" s="64">
        <f t="shared" si="4"/>
        <v>42521</v>
      </c>
      <c r="AF16" s="38"/>
    </row>
    <row r="17" spans="2:32" ht="12.75" customHeight="1" x14ac:dyDescent="0.2">
      <c r="B17" s="150"/>
      <c r="C17" s="5" t="s">
        <v>1</v>
      </c>
      <c r="D17" s="5"/>
      <c r="E17" s="5"/>
      <c r="F17" s="5"/>
      <c r="G17" s="5"/>
      <c r="H17" s="5"/>
      <c r="I17" s="5"/>
      <c r="J17" s="5"/>
      <c r="K17" s="5"/>
      <c r="M17" s="17"/>
      <c r="N17" s="155"/>
      <c r="O17" s="156"/>
      <c r="P17" s="15"/>
      <c r="Q17" s="15"/>
      <c r="R17" s="15"/>
      <c r="S17" s="15"/>
      <c r="T17" s="15"/>
      <c r="U17" s="15"/>
      <c r="V17" s="15"/>
      <c r="W17" s="15"/>
      <c r="Z17" s="38"/>
      <c r="AA17" s="42"/>
      <c r="AB17" s="41"/>
      <c r="AC17" s="62">
        <f t="shared" si="5"/>
        <v>42522</v>
      </c>
      <c r="AD17" s="63" t="s">
        <v>22</v>
      </c>
      <c r="AE17" s="64">
        <f t="shared" si="4"/>
        <v>42523</v>
      </c>
      <c r="AF17" s="38"/>
    </row>
    <row r="18" spans="2:32" ht="12.75" customHeight="1" x14ac:dyDescent="0.2">
      <c r="B18" s="147"/>
      <c r="C18" s="7" t="s">
        <v>3</v>
      </c>
      <c r="D18" s="7"/>
      <c r="E18" s="7"/>
      <c r="F18" s="7"/>
      <c r="G18" s="7"/>
      <c r="H18" s="7"/>
      <c r="I18" s="7"/>
      <c r="J18" s="7"/>
      <c r="K18" s="7"/>
      <c r="M18" s="17"/>
      <c r="N18" s="155"/>
      <c r="O18" s="156"/>
      <c r="P18" s="15"/>
      <c r="Q18" s="15"/>
      <c r="R18" s="15"/>
      <c r="S18" s="15"/>
      <c r="T18" s="15"/>
      <c r="U18" s="15"/>
      <c r="V18" s="15"/>
      <c r="W18" s="15"/>
      <c r="Z18" s="38"/>
      <c r="AA18" s="42"/>
      <c r="AB18" s="41"/>
      <c r="AC18" s="62">
        <f t="shared" si="5"/>
        <v>42524</v>
      </c>
      <c r="AD18" s="63" t="s">
        <v>22</v>
      </c>
      <c r="AE18" s="64">
        <f t="shared" si="4"/>
        <v>42525</v>
      </c>
      <c r="AF18" s="38"/>
    </row>
    <row r="19" spans="2:32" ht="12.75" customHeight="1" x14ac:dyDescent="0.2">
      <c r="B19" s="146">
        <f>IF(Settings!$E$11=12,IF(B13+2&lt;=12,B13+2,B13+2-12),IF(AND(Settings!$E$11=24,B13+2&gt;=24),B13+2-24,B13+2))</f>
        <v>9</v>
      </c>
      <c r="C19" s="3" t="s">
        <v>0</v>
      </c>
      <c r="D19" s="3"/>
      <c r="E19" s="3"/>
      <c r="F19" s="3"/>
      <c r="G19" s="3"/>
      <c r="H19" s="3"/>
      <c r="I19" s="3"/>
      <c r="J19" s="3"/>
      <c r="K19" s="3"/>
      <c r="M19" s="17"/>
      <c r="N19" s="155"/>
      <c r="O19" s="156"/>
      <c r="P19" s="15"/>
      <c r="Q19" s="15"/>
      <c r="R19" s="15"/>
      <c r="S19" s="15"/>
      <c r="T19" s="15"/>
      <c r="U19" s="15"/>
      <c r="V19" s="15"/>
      <c r="W19" s="15"/>
      <c r="Z19" s="38"/>
      <c r="AA19" s="42"/>
      <c r="AB19" s="41"/>
      <c r="AC19" s="62">
        <f t="shared" si="5"/>
        <v>42526</v>
      </c>
      <c r="AD19" s="63" t="s">
        <v>22</v>
      </c>
      <c r="AE19" s="64">
        <f t="shared" si="4"/>
        <v>42527</v>
      </c>
      <c r="AF19" s="38"/>
    </row>
    <row r="20" spans="2:32" ht="12.75" customHeight="1" x14ac:dyDescent="0.2">
      <c r="B20" s="150"/>
      <c r="C20" s="5" t="s">
        <v>2</v>
      </c>
      <c r="D20" s="5"/>
      <c r="E20" s="5"/>
      <c r="F20" s="5"/>
      <c r="G20" s="5"/>
      <c r="H20" s="5"/>
      <c r="I20" s="5"/>
      <c r="J20" s="5"/>
      <c r="K20" s="5"/>
      <c r="M20" s="17"/>
      <c r="N20" s="155"/>
      <c r="O20" s="156"/>
      <c r="P20" s="15"/>
      <c r="Q20" s="15"/>
      <c r="R20" s="15"/>
      <c r="S20" s="15"/>
      <c r="T20" s="15"/>
      <c r="U20" s="15"/>
      <c r="V20" s="15"/>
      <c r="W20" s="15"/>
      <c r="Z20" s="38"/>
      <c r="AA20" s="42"/>
      <c r="AB20" s="41"/>
      <c r="AC20" s="62">
        <f t="shared" si="5"/>
        <v>42528</v>
      </c>
      <c r="AD20" s="63" t="s">
        <v>22</v>
      </c>
      <c r="AE20" s="64">
        <f t="shared" si="4"/>
        <v>42529</v>
      </c>
      <c r="AF20" s="38"/>
    </row>
    <row r="21" spans="2:32" ht="12.75" customHeight="1" x14ac:dyDescent="0.2">
      <c r="B21" s="150"/>
      <c r="C21" s="5" t="s">
        <v>1</v>
      </c>
      <c r="D21" s="5"/>
      <c r="E21" s="5"/>
      <c r="F21" s="5"/>
      <c r="G21" s="5"/>
      <c r="H21" s="5"/>
      <c r="I21" s="5"/>
      <c r="J21" s="5"/>
      <c r="K21" s="5"/>
      <c r="M21" s="17"/>
      <c r="N21" s="155"/>
      <c r="O21" s="156"/>
      <c r="P21" s="15"/>
      <c r="Q21" s="15"/>
      <c r="R21" s="15"/>
      <c r="S21" s="15"/>
      <c r="T21" s="15"/>
      <c r="U21" s="15"/>
      <c r="V21" s="15"/>
      <c r="W21" s="15"/>
      <c r="Z21" s="38"/>
      <c r="AA21" s="42"/>
      <c r="AB21" s="41"/>
      <c r="AC21" s="62">
        <f t="shared" si="5"/>
        <v>42530</v>
      </c>
      <c r="AD21" s="63" t="s">
        <v>22</v>
      </c>
      <c r="AE21" s="64">
        <f t="shared" si="4"/>
        <v>42531</v>
      </c>
      <c r="AF21" s="38"/>
    </row>
    <row r="22" spans="2:32" ht="12.75" customHeight="1" x14ac:dyDescent="0.2">
      <c r="B22" s="147"/>
      <c r="C22" s="4" t="s">
        <v>3</v>
      </c>
      <c r="D22" s="4"/>
      <c r="E22" s="4"/>
      <c r="F22" s="4"/>
      <c r="G22" s="4"/>
      <c r="H22" s="4"/>
      <c r="I22" s="4"/>
      <c r="J22" s="4"/>
      <c r="K22" s="4"/>
      <c r="M22" s="17"/>
      <c r="N22" s="155"/>
      <c r="O22" s="156"/>
      <c r="P22" s="15"/>
      <c r="Q22" s="15"/>
      <c r="R22" s="15"/>
      <c r="S22" s="15"/>
      <c r="T22" s="15"/>
      <c r="U22" s="15"/>
      <c r="V22" s="15"/>
      <c r="W22" s="15"/>
      <c r="Z22" s="38"/>
      <c r="AA22" s="42"/>
      <c r="AB22" s="41"/>
      <c r="AC22" s="62">
        <f t="shared" si="5"/>
        <v>42532</v>
      </c>
      <c r="AD22" s="63" t="s">
        <v>22</v>
      </c>
      <c r="AE22" s="64">
        <f t="shared" si="4"/>
        <v>42533</v>
      </c>
      <c r="AF22" s="38"/>
    </row>
    <row r="23" spans="2:32" ht="12.75" customHeight="1" x14ac:dyDescent="0.2">
      <c r="B23" s="146">
        <f>IF(Settings!$E$11=12,IF(B13+3&lt;=12,B13+3,B13+3-12),IF(AND(Settings!$E$11=24,B13+3&gt;=24),B13+3-24,B13+3))</f>
        <v>10</v>
      </c>
      <c r="C23" s="6" t="s">
        <v>0</v>
      </c>
      <c r="D23" s="6"/>
      <c r="E23" s="6"/>
      <c r="F23" s="6"/>
      <c r="G23" s="6"/>
      <c r="H23" s="6"/>
      <c r="I23" s="6"/>
      <c r="J23" s="6"/>
      <c r="K23" s="6"/>
      <c r="M23" s="26"/>
      <c r="N23" s="27"/>
      <c r="O23" s="27"/>
      <c r="P23" s="26"/>
      <c r="Q23" s="26"/>
      <c r="R23" s="26"/>
      <c r="S23" s="26"/>
      <c r="T23" s="26"/>
      <c r="U23" s="26"/>
      <c r="V23" s="26"/>
      <c r="W23" s="26"/>
      <c r="Z23" s="38"/>
      <c r="AA23" s="42"/>
      <c r="AB23" s="41"/>
      <c r="AC23" s="62">
        <f t="shared" si="5"/>
        <v>42534</v>
      </c>
      <c r="AD23" s="63" t="s">
        <v>22</v>
      </c>
      <c r="AE23" s="64">
        <f t="shared" si="4"/>
        <v>42535</v>
      </c>
      <c r="AF23" s="38"/>
    </row>
    <row r="24" spans="2:32" ht="12.75" customHeight="1" x14ac:dyDescent="0.2">
      <c r="B24" s="150"/>
      <c r="C24" s="5" t="s">
        <v>2</v>
      </c>
      <c r="D24" s="5"/>
      <c r="E24" s="5"/>
      <c r="F24" s="5"/>
      <c r="G24" s="5"/>
      <c r="H24" s="5"/>
      <c r="I24" s="5"/>
      <c r="J24" s="5"/>
      <c r="K24" s="5"/>
      <c r="M24" s="34" t="s">
        <v>9</v>
      </c>
      <c r="N24" s="13"/>
      <c r="O24" s="13"/>
      <c r="P24" s="13"/>
      <c r="Q24" s="13"/>
      <c r="R24" s="13"/>
      <c r="S24" s="13"/>
      <c r="T24" s="13"/>
      <c r="U24" s="13"/>
      <c r="V24" s="154" t="s">
        <v>10</v>
      </c>
      <c r="W24" s="154"/>
      <c r="Z24" s="38"/>
      <c r="AA24" s="42"/>
      <c r="AB24" s="41"/>
      <c r="AC24" s="62">
        <f t="shared" si="5"/>
        <v>42536</v>
      </c>
      <c r="AD24" s="63" t="s">
        <v>22</v>
      </c>
      <c r="AE24" s="64">
        <f t="shared" si="4"/>
        <v>42537</v>
      </c>
      <c r="AF24" s="38"/>
    </row>
    <row r="25" spans="2:32" ht="12.75" customHeight="1" x14ac:dyDescent="0.2">
      <c r="B25" s="150"/>
      <c r="C25" s="5" t="s">
        <v>1</v>
      </c>
      <c r="D25" s="5"/>
      <c r="E25" s="5"/>
      <c r="F25" s="5"/>
      <c r="G25" s="5"/>
      <c r="H25" s="5"/>
      <c r="I25" s="5"/>
      <c r="J25" s="5"/>
      <c r="K25" s="5"/>
      <c r="M25" s="14"/>
      <c r="N25" s="14"/>
      <c r="O25" s="14"/>
      <c r="P25" s="14"/>
      <c r="Q25" s="14"/>
      <c r="R25" s="14"/>
      <c r="S25" s="14"/>
      <c r="T25" s="14"/>
      <c r="U25" s="14"/>
      <c r="V25" s="153"/>
      <c r="W25" s="152"/>
      <c r="Z25" s="38"/>
      <c r="AA25" s="43"/>
      <c r="AB25" s="41"/>
      <c r="AC25" s="62">
        <f t="shared" si="5"/>
        <v>42538</v>
      </c>
      <c r="AD25" s="63" t="s">
        <v>22</v>
      </c>
      <c r="AE25" s="64">
        <f t="shared" si="4"/>
        <v>42539</v>
      </c>
      <c r="AF25" s="38"/>
    </row>
    <row r="26" spans="2:32" ht="12.75" customHeight="1" x14ac:dyDescent="0.2">
      <c r="B26" s="147"/>
      <c r="C26" s="4" t="s">
        <v>3</v>
      </c>
      <c r="D26" s="4"/>
      <c r="E26" s="4"/>
      <c r="F26" s="4"/>
      <c r="G26" s="4"/>
      <c r="H26" s="4"/>
      <c r="I26" s="4"/>
      <c r="J26" s="4"/>
      <c r="K26" s="4"/>
      <c r="M26" s="15"/>
      <c r="N26" s="15"/>
      <c r="O26" s="15"/>
      <c r="P26" s="15"/>
      <c r="Q26" s="15"/>
      <c r="R26" s="15"/>
      <c r="S26" s="15"/>
      <c r="T26" s="15"/>
      <c r="U26" s="15"/>
      <c r="V26" s="149"/>
      <c r="W26" s="148"/>
      <c r="Z26" s="38"/>
      <c r="AA26" s="38"/>
      <c r="AB26" s="38"/>
      <c r="AC26" s="49"/>
      <c r="AD26" s="39"/>
      <c r="AE26" s="50"/>
      <c r="AF26" s="38"/>
    </row>
    <row r="27" spans="2:32" ht="12.75" customHeight="1" x14ac:dyDescent="0.2">
      <c r="B27" s="146">
        <f>IF(Settings!$E$11=12,IF(B13+4&lt;=12,B13+4,B13+4-12),IF(AND(Settings!$E$11=24,B13+4&gt;=24),B13+4-24,B13+4))</f>
        <v>11</v>
      </c>
      <c r="C27" s="6" t="s">
        <v>0</v>
      </c>
      <c r="D27" s="6"/>
      <c r="E27" s="6"/>
      <c r="F27" s="6"/>
      <c r="G27" s="6"/>
      <c r="H27" s="6"/>
      <c r="I27" s="6"/>
      <c r="J27" s="6"/>
      <c r="K27" s="6"/>
      <c r="M27" s="15"/>
      <c r="N27" s="15"/>
      <c r="O27" s="15"/>
      <c r="P27" s="15"/>
      <c r="Q27" s="15"/>
      <c r="R27" s="15"/>
      <c r="S27" s="15"/>
      <c r="T27" s="15"/>
      <c r="U27" s="15"/>
      <c r="V27" s="149"/>
      <c r="W27" s="148"/>
    </row>
    <row r="28" spans="2:32" ht="12.75" customHeight="1" x14ac:dyDescent="0.2">
      <c r="B28" s="150"/>
      <c r="C28" s="5" t="s">
        <v>2</v>
      </c>
      <c r="D28" s="5"/>
      <c r="E28" s="5"/>
      <c r="F28" s="5"/>
      <c r="G28" s="5"/>
      <c r="H28" s="5"/>
      <c r="I28" s="5"/>
      <c r="J28" s="5"/>
      <c r="K28" s="5"/>
      <c r="M28" s="15"/>
      <c r="N28" s="15"/>
      <c r="O28" s="15"/>
      <c r="P28" s="15"/>
      <c r="Q28" s="15"/>
      <c r="R28" s="15"/>
      <c r="S28" s="15"/>
      <c r="T28" s="15"/>
      <c r="U28" s="15"/>
      <c r="V28" s="149"/>
      <c r="W28" s="148"/>
      <c r="Z28" s="68"/>
      <c r="AA28" s="69"/>
      <c r="AB28" s="69"/>
      <c r="AC28" s="70"/>
      <c r="AD28" s="71"/>
      <c r="AE28" s="72"/>
      <c r="AF28" s="69"/>
    </row>
    <row r="29" spans="2:32" ht="12.75" customHeight="1" x14ac:dyDescent="0.2">
      <c r="B29" s="150"/>
      <c r="C29" s="5" t="s">
        <v>1</v>
      </c>
      <c r="D29" s="5"/>
      <c r="E29" s="5"/>
      <c r="F29" s="5"/>
      <c r="G29" s="5"/>
      <c r="H29" s="5"/>
      <c r="I29" s="5"/>
      <c r="J29" s="5"/>
      <c r="K29" s="5"/>
      <c r="M29" s="15"/>
      <c r="N29" s="15"/>
      <c r="O29" s="15"/>
      <c r="P29" s="15"/>
      <c r="Q29" s="15"/>
      <c r="R29" s="15"/>
      <c r="S29" s="15"/>
      <c r="T29" s="15"/>
      <c r="U29" s="15"/>
      <c r="V29" s="149"/>
      <c r="W29" s="148"/>
      <c r="Z29" s="73"/>
      <c r="AA29" s="73"/>
      <c r="AB29" s="73"/>
      <c r="AC29" s="74"/>
      <c r="AD29" s="75"/>
      <c r="AE29" s="76"/>
      <c r="AF29" s="73"/>
    </row>
    <row r="30" spans="2:32" ht="12.75" customHeight="1" x14ac:dyDescent="0.2">
      <c r="B30" s="147"/>
      <c r="C30" s="4" t="s">
        <v>3</v>
      </c>
      <c r="D30" s="4"/>
      <c r="E30" s="4"/>
      <c r="F30" s="4"/>
      <c r="G30" s="4"/>
      <c r="H30" s="4"/>
      <c r="I30" s="4"/>
      <c r="J30" s="4"/>
      <c r="K30" s="4"/>
      <c r="M30" s="15"/>
      <c r="N30" s="15"/>
      <c r="O30" s="15"/>
      <c r="P30" s="15"/>
      <c r="Q30" s="15"/>
      <c r="R30" s="15"/>
      <c r="S30" s="15"/>
      <c r="T30" s="15"/>
      <c r="U30" s="15"/>
      <c r="V30" s="149"/>
      <c r="W30" s="148"/>
      <c r="Z30" s="73"/>
      <c r="AA30" s="77"/>
      <c r="AB30" s="77"/>
      <c r="AC30" s="77"/>
      <c r="AD30" s="77"/>
      <c r="AE30" s="77"/>
      <c r="AF30" s="73"/>
    </row>
    <row r="31" spans="2:32" ht="12.75" customHeight="1" x14ac:dyDescent="0.2">
      <c r="B31" s="146">
        <f>IF(Settings!$E$11=12,IF(B13+5&lt;=12,B13+5,B13+5-12),IF(AND(Settings!$E$11=24,B13+5&gt;=24),B13+5-24,B13+5))</f>
        <v>12</v>
      </c>
      <c r="C31" s="6" t="s">
        <v>0</v>
      </c>
      <c r="D31" s="6"/>
      <c r="E31" s="6"/>
      <c r="F31" s="6"/>
      <c r="G31" s="6"/>
      <c r="H31" s="6"/>
      <c r="I31" s="6"/>
      <c r="J31" s="6"/>
      <c r="K31" s="6"/>
      <c r="M31" s="15"/>
      <c r="N31" s="15"/>
      <c r="O31" s="15"/>
      <c r="P31" s="15"/>
      <c r="Q31" s="15"/>
      <c r="R31" s="15"/>
      <c r="S31" s="15"/>
      <c r="T31" s="15"/>
      <c r="U31" s="15"/>
      <c r="V31" s="149"/>
      <c r="W31" s="148"/>
      <c r="Z31" s="73"/>
      <c r="AA31" s="77"/>
      <c r="AB31" s="77"/>
      <c r="AC31" s="77"/>
      <c r="AD31" s="77"/>
      <c r="AE31" s="77"/>
      <c r="AF31" s="73"/>
    </row>
    <row r="32" spans="2:32" ht="12.75" customHeight="1" x14ac:dyDescent="0.2">
      <c r="B32" s="150"/>
      <c r="C32" s="5" t="s">
        <v>2</v>
      </c>
      <c r="D32" s="5"/>
      <c r="E32" s="5"/>
      <c r="F32" s="5"/>
      <c r="G32" s="5"/>
      <c r="H32" s="5"/>
      <c r="I32" s="5"/>
      <c r="J32" s="5"/>
      <c r="K32" s="5"/>
      <c r="M32" s="15"/>
      <c r="N32" s="15"/>
      <c r="O32" s="15"/>
      <c r="P32" s="15"/>
      <c r="Q32" s="15"/>
      <c r="R32" s="15"/>
      <c r="S32" s="15"/>
      <c r="T32" s="15"/>
      <c r="U32" s="15"/>
      <c r="V32" s="149"/>
      <c r="W32" s="148"/>
      <c r="Z32" s="73"/>
      <c r="AA32" s="77"/>
      <c r="AB32" s="77"/>
      <c r="AC32" s="77"/>
      <c r="AD32" s="77"/>
      <c r="AE32" s="77"/>
      <c r="AF32" s="73"/>
    </row>
    <row r="33" spans="2:32" ht="12.75" customHeight="1" x14ac:dyDescent="0.2">
      <c r="B33" s="150"/>
      <c r="C33" s="5" t="s">
        <v>1</v>
      </c>
      <c r="D33" s="5"/>
      <c r="E33" s="5"/>
      <c r="F33" s="5"/>
      <c r="G33" s="5"/>
      <c r="H33" s="5"/>
      <c r="I33" s="5"/>
      <c r="J33" s="5"/>
      <c r="K33" s="5"/>
      <c r="M33" s="15"/>
      <c r="N33" s="15"/>
      <c r="O33" s="15"/>
      <c r="P33" s="15"/>
      <c r="Q33" s="15"/>
      <c r="R33" s="15"/>
      <c r="S33" s="15"/>
      <c r="T33" s="15"/>
      <c r="U33" s="15"/>
      <c r="V33" s="149"/>
      <c r="W33" s="148"/>
      <c r="Z33" s="73"/>
      <c r="AA33" s="77"/>
      <c r="AB33" s="77"/>
      <c r="AC33" s="77"/>
      <c r="AD33" s="77"/>
      <c r="AE33" s="77"/>
      <c r="AF33" s="73"/>
    </row>
    <row r="34" spans="2:32" ht="12.75" customHeight="1" x14ac:dyDescent="0.2">
      <c r="B34" s="147"/>
      <c r="C34" s="4" t="s">
        <v>3</v>
      </c>
      <c r="D34" s="4"/>
      <c r="E34" s="4"/>
      <c r="F34" s="4"/>
      <c r="G34" s="4"/>
      <c r="H34" s="4"/>
      <c r="I34" s="4"/>
      <c r="J34" s="4"/>
      <c r="K34" s="4"/>
      <c r="M34" s="15"/>
      <c r="N34" s="15"/>
      <c r="O34" s="15"/>
      <c r="P34" s="15"/>
      <c r="Q34" s="15"/>
      <c r="R34" s="15"/>
      <c r="S34" s="15"/>
      <c r="T34" s="15"/>
      <c r="U34" s="15"/>
      <c r="V34" s="149"/>
      <c r="W34" s="148"/>
      <c r="Z34" s="73"/>
      <c r="AA34" s="77"/>
      <c r="AB34" s="77"/>
      <c r="AC34" s="77"/>
      <c r="AD34" s="77"/>
      <c r="AE34" s="77"/>
      <c r="AF34" s="73"/>
    </row>
    <row r="35" spans="2:32" ht="12.75" customHeight="1" x14ac:dyDescent="0.2">
      <c r="B35" s="146">
        <f>IF(Settings!$E$11=12,IF(B13+6&lt;=12,B13+6,B13+6-12),IF(AND(Settings!$E$11=24,B13+6&gt;=24),B13+6-24,B13+6))</f>
        <v>1</v>
      </c>
      <c r="C35" s="6" t="s">
        <v>0</v>
      </c>
      <c r="D35" s="6"/>
      <c r="E35" s="6"/>
      <c r="F35" s="6"/>
      <c r="G35" s="6"/>
      <c r="H35" s="6"/>
      <c r="I35" s="6"/>
      <c r="J35" s="6"/>
      <c r="K35" s="6"/>
      <c r="Z35" s="73"/>
      <c r="AA35" s="77"/>
      <c r="AB35" s="77"/>
      <c r="AC35" s="77"/>
      <c r="AD35" s="77"/>
      <c r="AE35" s="77"/>
      <c r="AF35" s="73"/>
    </row>
    <row r="36" spans="2:32" ht="12.75" customHeight="1" x14ac:dyDescent="0.2">
      <c r="B36" s="150"/>
      <c r="C36" s="5" t="s">
        <v>2</v>
      </c>
      <c r="D36" s="5"/>
      <c r="E36" s="5"/>
      <c r="F36" s="5"/>
      <c r="G36" s="5"/>
      <c r="H36" s="5"/>
      <c r="I36" s="5"/>
      <c r="J36" s="5"/>
      <c r="K36" s="5"/>
      <c r="M36" s="34" t="s">
        <v>11</v>
      </c>
      <c r="N36" s="13"/>
      <c r="O36" s="13"/>
      <c r="P36" s="13"/>
      <c r="Q36" s="13"/>
      <c r="R36" s="13"/>
      <c r="S36" s="13"/>
      <c r="T36" s="13"/>
      <c r="U36" s="13"/>
      <c r="V36" s="13"/>
      <c r="W36" s="13"/>
      <c r="Z36" s="73"/>
      <c r="AA36" s="77"/>
      <c r="AB36" s="77"/>
      <c r="AC36" s="77"/>
      <c r="AD36" s="77"/>
      <c r="AE36" s="77"/>
      <c r="AF36" s="73"/>
    </row>
    <row r="37" spans="2:32" ht="12.75" customHeight="1" x14ac:dyDescent="0.2">
      <c r="B37" s="150"/>
      <c r="C37" s="5" t="s">
        <v>1</v>
      </c>
      <c r="D37" s="5"/>
      <c r="E37" s="5"/>
      <c r="F37" s="5"/>
      <c r="G37" s="5"/>
      <c r="H37" s="5"/>
      <c r="I37" s="5"/>
      <c r="J37" s="5"/>
      <c r="K37" s="5"/>
      <c r="M37" s="67" t="str">
        <f t="array" ref="M37">IF(ISERROR(INDEX(Events[],SMALL(IF(Events[Date]=$E$4,ROW(Events[Date])),ROW()-ROW($M$36))-3,4)),"-",INDEX(Events[],SMALL(IF(Events[Date]=$E$4,ROW(Events[Date])),ROW()-ROW($M$36))-3,4))</f>
        <v>-</v>
      </c>
      <c r="N37" s="65"/>
      <c r="O37" s="65"/>
      <c r="P37" s="65"/>
      <c r="Q37" s="65"/>
      <c r="R37" s="65"/>
      <c r="S37" s="65"/>
      <c r="T37" s="65"/>
      <c r="U37" s="65"/>
      <c r="V37" s="65"/>
      <c r="W37" s="65"/>
      <c r="Z37" s="73"/>
      <c r="AA37" s="77"/>
      <c r="AB37" s="77"/>
      <c r="AC37" s="77"/>
      <c r="AD37" s="77"/>
      <c r="AE37" s="77"/>
      <c r="AF37" s="73"/>
    </row>
    <row r="38" spans="2:32" ht="12.75" customHeight="1" x14ac:dyDescent="0.2">
      <c r="B38" s="147"/>
      <c r="C38" s="4" t="s">
        <v>3</v>
      </c>
      <c r="D38" s="4"/>
      <c r="E38" s="4"/>
      <c r="F38" s="4"/>
      <c r="G38" s="4"/>
      <c r="H38" s="4"/>
      <c r="I38" s="4"/>
      <c r="J38" s="4"/>
      <c r="K38" s="4"/>
      <c r="M38" s="67" t="str">
        <f t="array" ref="M38">IF(ISERROR(INDEX(Events[],SMALL(IF(Events[Date]=$E$4,ROW(Events[Date])),ROW()-ROW($M$36))-3,4)),"-",INDEX(Events[],SMALL(IF(Events[Date]=$E$4,ROW(Events[Date])),ROW()-ROW($M$36))-3,4))</f>
        <v>-</v>
      </c>
      <c r="N38" s="66"/>
      <c r="O38" s="66"/>
      <c r="P38" s="66"/>
      <c r="Q38" s="66"/>
      <c r="R38" s="66"/>
      <c r="S38" s="66"/>
      <c r="T38" s="66"/>
      <c r="U38" s="66"/>
      <c r="V38" s="66"/>
      <c r="W38" s="66"/>
      <c r="Z38" s="73"/>
      <c r="AA38" s="77"/>
      <c r="AB38" s="77"/>
      <c r="AC38" s="77"/>
      <c r="AD38" s="77"/>
      <c r="AE38" s="77"/>
      <c r="AF38" s="73"/>
    </row>
    <row r="39" spans="2:32" ht="12.75" customHeight="1" x14ac:dyDescent="0.2">
      <c r="B39" s="146">
        <f>IF(Settings!$E$11=12,IF(B13+7&lt;=12,B13+7,B13+7-12),IF(AND(Settings!$E$11=24,B13+7&gt;=24),B13+7-24,B13+7))</f>
        <v>2</v>
      </c>
      <c r="C39" s="6" t="s">
        <v>0</v>
      </c>
      <c r="D39" s="6"/>
      <c r="E39" s="6"/>
      <c r="F39" s="6"/>
      <c r="G39" s="6"/>
      <c r="H39" s="6"/>
      <c r="I39" s="6"/>
      <c r="J39" s="6"/>
      <c r="K39" s="6"/>
      <c r="M39" s="67" t="str">
        <f t="array" ref="M39">IF(ISERROR(INDEX(Events[],SMALL(IF(Events[Date]=$E$4,ROW(Events[Date])),ROW()-ROW($M$36))-3,4)),"-",INDEX(Events[],SMALL(IF(Events[Date]=$E$4,ROW(Events[Date])),ROW()-ROW($M$36))-3,4))</f>
        <v>-</v>
      </c>
      <c r="N39" s="66"/>
      <c r="O39" s="66"/>
      <c r="P39" s="66"/>
      <c r="Q39" s="66"/>
      <c r="R39" s="66"/>
      <c r="S39" s="66"/>
      <c r="T39" s="66"/>
      <c r="U39" s="66"/>
      <c r="V39" s="66"/>
      <c r="W39" s="66"/>
      <c r="Z39" s="73"/>
      <c r="AA39" s="77"/>
      <c r="AB39" s="77"/>
      <c r="AC39" s="77"/>
      <c r="AD39" s="77"/>
      <c r="AE39" s="77"/>
      <c r="AF39" s="73"/>
    </row>
    <row r="40" spans="2:32" ht="12.75" customHeight="1" x14ac:dyDescent="0.2">
      <c r="B40" s="150"/>
      <c r="C40" s="5" t="s">
        <v>2</v>
      </c>
      <c r="D40" s="5"/>
      <c r="E40" s="5"/>
      <c r="F40" s="5"/>
      <c r="G40" s="5"/>
      <c r="H40" s="5"/>
      <c r="I40" s="5"/>
      <c r="J40" s="5"/>
      <c r="K40" s="5"/>
      <c r="M40" s="67" t="str">
        <f t="array" ref="M40">IF(ISERROR(INDEX(Events[],SMALL(IF(Events[Date]=$E$4,ROW(Events[Date])),ROW()-ROW($M$36))-3,4)),"-",INDEX(Events[],SMALL(IF(Events[Date]=$E$4,ROW(Events[Date])),ROW()-ROW($M$36))-3,4))</f>
        <v>-</v>
      </c>
      <c r="N40" s="66"/>
      <c r="O40" s="66"/>
      <c r="P40" s="66"/>
      <c r="Q40" s="66"/>
      <c r="R40" s="66"/>
      <c r="S40" s="66"/>
      <c r="T40" s="66"/>
      <c r="U40" s="66"/>
      <c r="V40" s="66"/>
      <c r="W40" s="66"/>
      <c r="Z40" s="73"/>
      <c r="AA40" s="77"/>
      <c r="AB40" s="77"/>
      <c r="AC40" s="77"/>
      <c r="AD40" s="77"/>
      <c r="AE40" s="77"/>
      <c r="AF40" s="73"/>
    </row>
    <row r="41" spans="2:32" ht="12.75" customHeight="1" x14ac:dyDescent="0.2">
      <c r="B41" s="150"/>
      <c r="C41" s="5" t="s">
        <v>1</v>
      </c>
      <c r="D41" s="5"/>
      <c r="E41" s="5"/>
      <c r="F41" s="5"/>
      <c r="G41" s="5"/>
      <c r="H41" s="5"/>
      <c r="I41" s="5"/>
      <c r="J41" s="5"/>
      <c r="K41" s="5"/>
      <c r="M41" s="67" t="str">
        <f t="array" ref="M41">IF(ISERROR(INDEX(Events[],SMALL(IF(Events[Date]=$E$4,ROW(Events[Date])),ROW()-ROW($M$36))-3,4)),"-",INDEX(Events[],SMALL(IF(Events[Date]=$E$4,ROW(Events[Date])),ROW()-ROW($M$36))-3,4))</f>
        <v>-</v>
      </c>
      <c r="N41" s="66"/>
      <c r="O41" s="66"/>
      <c r="P41" s="66"/>
      <c r="Q41" s="66"/>
      <c r="R41" s="66"/>
      <c r="S41" s="66"/>
      <c r="T41" s="66"/>
      <c r="U41" s="66"/>
      <c r="V41" s="66"/>
      <c r="W41" s="66"/>
      <c r="Z41" s="73"/>
      <c r="AA41" s="73"/>
      <c r="AB41" s="73"/>
      <c r="AC41" s="74"/>
      <c r="AD41" s="75"/>
      <c r="AE41" s="76"/>
      <c r="AF41" s="73"/>
    </row>
    <row r="42" spans="2:32" ht="12.75" customHeight="1" x14ac:dyDescent="0.2">
      <c r="B42" s="147"/>
      <c r="C42" s="4" t="s">
        <v>3</v>
      </c>
      <c r="D42" s="4"/>
      <c r="E42" s="4"/>
      <c r="F42" s="4"/>
      <c r="G42" s="4"/>
      <c r="H42" s="4"/>
      <c r="I42" s="4"/>
      <c r="J42" s="4"/>
      <c r="K42" s="4"/>
      <c r="M42" s="67" t="str">
        <f t="array" ref="M42">IF(ISERROR(INDEX(Events[],SMALL(IF(Events[Date]=$E$4,ROW(Events[Date])),ROW()-ROW($M$36))-3,4)),"-",INDEX(Events[],SMALL(IF(Events[Date]=$E$4,ROW(Events[Date])),ROW()-ROW($M$36))-3,4))</f>
        <v>-</v>
      </c>
      <c r="N42" s="66"/>
      <c r="O42" s="66"/>
      <c r="P42" s="66"/>
      <c r="Q42" s="66"/>
      <c r="R42" s="66"/>
      <c r="S42" s="66"/>
      <c r="T42" s="66"/>
      <c r="U42" s="66"/>
      <c r="V42" s="66"/>
      <c r="W42" s="66"/>
    </row>
    <row r="43" spans="2:32" ht="12.75" customHeight="1" x14ac:dyDescent="0.2">
      <c r="B43" s="146">
        <f>IF(Settings!$E$11=12,IF(B13+8&lt;=12,B13+8,B13+8-12),IF(AND(Settings!$E$11=24,B13+8&gt;=24),B13+8-24,B13+8))</f>
        <v>3</v>
      </c>
      <c r="C43" s="6" t="s">
        <v>0</v>
      </c>
      <c r="D43" s="6"/>
      <c r="E43" s="6"/>
      <c r="F43" s="6"/>
      <c r="G43" s="6"/>
      <c r="H43" s="6"/>
      <c r="I43" s="6"/>
      <c r="J43" s="6"/>
      <c r="K43" s="6"/>
      <c r="M43" s="67" t="str">
        <f t="array" ref="M43">IF(ISERROR(INDEX(Events[],SMALL(IF(Events[Date]=$E$4,ROW(Events[Date])),ROW()-ROW($M$36))-3,4)),"-",INDEX(Events[],SMALL(IF(Events[Date]=$E$4,ROW(Events[Date])),ROW()-ROW($M$36))-3,4))</f>
        <v>-</v>
      </c>
      <c r="N43" s="66"/>
      <c r="O43" s="66"/>
      <c r="P43" s="66"/>
      <c r="Q43" s="66"/>
      <c r="R43" s="66"/>
      <c r="S43" s="66"/>
      <c r="T43" s="66"/>
      <c r="U43" s="66"/>
      <c r="V43" s="66"/>
      <c r="W43" s="66"/>
    </row>
    <row r="44" spans="2:32" ht="12.75" customHeight="1" x14ac:dyDescent="0.2">
      <c r="B44" s="150"/>
      <c r="C44" s="5" t="s">
        <v>2</v>
      </c>
      <c r="D44" s="5"/>
      <c r="E44" s="5"/>
      <c r="F44" s="5"/>
      <c r="G44" s="5"/>
      <c r="H44" s="5"/>
      <c r="I44" s="5"/>
      <c r="J44" s="5"/>
      <c r="K44" s="5"/>
      <c r="M44" s="67" t="str">
        <f t="array" ref="M44">IF(ISERROR(INDEX(Events[],SMALL(IF(Events[Date]=$E$4,ROW(Events[Date])),ROW()-ROW($M$36))-3,4)),"-",INDEX(Events[],SMALL(IF(Events[Date]=$E$4,ROW(Events[Date])),ROW()-ROW($M$36))-3,4))</f>
        <v>-</v>
      </c>
      <c r="N44" s="66"/>
      <c r="O44" s="66"/>
      <c r="P44" s="66"/>
      <c r="Q44" s="66"/>
      <c r="R44" s="66"/>
      <c r="S44" s="66"/>
      <c r="T44" s="66"/>
      <c r="U44" s="66"/>
      <c r="V44" s="66"/>
      <c r="W44" s="66"/>
    </row>
    <row r="45" spans="2:32" ht="12.75" customHeight="1" x14ac:dyDescent="0.2">
      <c r="B45" s="150"/>
      <c r="C45" s="5" t="s">
        <v>1</v>
      </c>
      <c r="D45" s="5"/>
      <c r="E45" s="5"/>
      <c r="F45" s="5"/>
      <c r="G45" s="5"/>
      <c r="H45" s="5"/>
      <c r="I45" s="5"/>
      <c r="J45" s="5"/>
      <c r="K45" s="5"/>
      <c r="M45" s="67" t="str">
        <f t="array" ref="M45">IF(ISERROR(INDEX(Events[],SMALL(IF(Events[Date]=$E$4,ROW(Events[Date])),ROW()-ROW($M$36))-3,4)),"-",INDEX(Events[],SMALL(IF(Events[Date]=$E$4,ROW(Events[Date])),ROW()-ROW($M$36))-3,4))</f>
        <v>-</v>
      </c>
      <c r="N45" s="66"/>
      <c r="O45" s="66"/>
      <c r="P45" s="66"/>
      <c r="Q45" s="66"/>
      <c r="R45" s="66"/>
      <c r="S45" s="66"/>
      <c r="T45" s="66"/>
      <c r="U45" s="66"/>
      <c r="V45" s="66"/>
      <c r="W45" s="66"/>
    </row>
    <row r="46" spans="2:32" ht="12.75" customHeight="1" x14ac:dyDescent="0.2">
      <c r="B46" s="147"/>
      <c r="C46" s="4" t="s">
        <v>3</v>
      </c>
      <c r="D46" s="4"/>
      <c r="E46" s="4"/>
      <c r="F46" s="4"/>
      <c r="G46" s="4"/>
      <c r="H46" s="4"/>
      <c r="I46" s="4"/>
      <c r="J46" s="4"/>
      <c r="K46" s="4"/>
      <c r="M46" s="67" t="str">
        <f t="array" ref="M46">IF(ISERROR(INDEX(Events[],SMALL(IF(Events[Date]=$E$4,ROW(Events[Date])),ROW()-ROW($M$36))-3,4)),"-",INDEX(Events[],SMALL(IF(Events[Date]=$E$4,ROW(Events[Date])),ROW()-ROW($M$36))-3,4))</f>
        <v>-</v>
      </c>
      <c r="N46" s="66"/>
      <c r="O46" s="66"/>
      <c r="P46" s="66"/>
      <c r="Q46" s="66"/>
      <c r="R46" s="66"/>
      <c r="S46" s="66"/>
      <c r="T46" s="66"/>
      <c r="U46" s="66"/>
      <c r="V46" s="66"/>
      <c r="W46" s="66"/>
    </row>
    <row r="47" spans="2:32" ht="12.75" customHeight="1" x14ac:dyDescent="0.2">
      <c r="B47" s="146">
        <f>IF(Settings!$E$11=12,IF(B13+9&lt;=12,B13+9,B13+9-12),IF(AND(Settings!$E$11=24,B13+9&gt;=24),B13+9-24,B13+9))</f>
        <v>4</v>
      </c>
      <c r="C47" s="6" t="s">
        <v>0</v>
      </c>
      <c r="D47" s="6"/>
      <c r="E47" s="6"/>
      <c r="F47" s="6"/>
      <c r="G47" s="6"/>
      <c r="H47" s="6"/>
      <c r="I47" s="6"/>
      <c r="J47" s="6"/>
      <c r="K47" s="6"/>
      <c r="M47" s="67" t="str">
        <f t="array" ref="M47">IF(ISERROR(INDEX(Events[],SMALL(IF(Events[Date]=$E$4,ROW(Events[Date])),ROW()-ROW($M$36))-3,4)),"-",INDEX(Events[],SMALL(IF(Events[Date]=$E$4,ROW(Events[Date])),ROW()-ROW($M$36))-3,4))</f>
        <v>-</v>
      </c>
      <c r="N47" s="66"/>
      <c r="O47" s="66"/>
      <c r="P47" s="66"/>
      <c r="Q47" s="66"/>
      <c r="R47" s="66"/>
      <c r="S47" s="66"/>
      <c r="T47" s="66"/>
      <c r="U47" s="66"/>
      <c r="V47" s="66"/>
      <c r="W47" s="66"/>
    </row>
    <row r="48" spans="2:32" ht="12.75" customHeight="1" x14ac:dyDescent="0.2">
      <c r="B48" s="150"/>
      <c r="C48" s="5" t="s">
        <v>2</v>
      </c>
      <c r="D48" s="5"/>
      <c r="E48" s="5"/>
      <c r="F48" s="5"/>
      <c r="G48" s="5"/>
      <c r="H48" s="5"/>
      <c r="I48" s="5"/>
      <c r="J48" s="5"/>
      <c r="K48" s="5"/>
    </row>
    <row r="49" spans="2:23" ht="12.75" customHeight="1" x14ac:dyDescent="0.2">
      <c r="B49" s="150"/>
      <c r="C49" s="5" t="s">
        <v>1</v>
      </c>
      <c r="D49" s="5"/>
      <c r="E49" s="5"/>
      <c r="F49" s="5"/>
      <c r="G49" s="5"/>
      <c r="H49" s="5"/>
      <c r="I49" s="5"/>
      <c r="J49" s="5"/>
      <c r="K49" s="5"/>
      <c r="M49" s="12" t="s">
        <v>13</v>
      </c>
      <c r="N49" s="12"/>
      <c r="O49" s="12"/>
      <c r="P49" s="12"/>
      <c r="Q49" s="12"/>
      <c r="R49" s="12"/>
      <c r="S49" s="12"/>
      <c r="T49" s="12"/>
      <c r="U49" s="12"/>
      <c r="V49" s="151" t="str">
        <f>_currency_symbol</f>
        <v>$</v>
      </c>
      <c r="W49" s="151"/>
    </row>
    <row r="50" spans="2:23" ht="12.75" customHeight="1" x14ac:dyDescent="0.2">
      <c r="B50" s="147"/>
      <c r="C50" s="4" t="s">
        <v>3</v>
      </c>
      <c r="D50" s="4"/>
      <c r="E50" s="4"/>
      <c r="F50" s="4"/>
      <c r="G50" s="4"/>
      <c r="H50" s="4"/>
      <c r="I50" s="4"/>
      <c r="J50" s="4"/>
      <c r="K50" s="4"/>
      <c r="M50" s="152"/>
      <c r="N50" s="152"/>
      <c r="O50" s="152"/>
      <c r="P50" s="152"/>
      <c r="Q50" s="152"/>
      <c r="R50" s="152"/>
      <c r="S50" s="152"/>
      <c r="T50" s="152"/>
      <c r="U50" s="152"/>
      <c r="V50" s="153"/>
      <c r="W50" s="152"/>
    </row>
    <row r="51" spans="2:23" ht="12.75" customHeight="1" x14ac:dyDescent="0.2">
      <c r="B51" s="146">
        <f>IF(Settings!$E$11=12,IF(B13+10&lt;=12,B13+10,B13+10-12),IF(AND(Settings!$E$11=24,B13+10&gt;=24),B13+10-24,B13+10))</f>
        <v>5</v>
      </c>
      <c r="C51" s="6" t="s">
        <v>0</v>
      </c>
      <c r="D51" s="6"/>
      <c r="E51" s="6"/>
      <c r="F51" s="6"/>
      <c r="G51" s="6"/>
      <c r="H51" s="6"/>
      <c r="I51" s="6"/>
      <c r="J51" s="6"/>
      <c r="K51" s="6"/>
      <c r="M51" s="148"/>
      <c r="N51" s="148"/>
      <c r="O51" s="148"/>
      <c r="P51" s="148"/>
      <c r="Q51" s="148"/>
      <c r="R51" s="148"/>
      <c r="S51" s="148"/>
      <c r="T51" s="148"/>
      <c r="U51" s="148"/>
      <c r="V51" s="149"/>
      <c r="W51" s="148"/>
    </row>
    <row r="52" spans="2:23" ht="12.75" customHeight="1" x14ac:dyDescent="0.2">
      <c r="B52" s="147"/>
      <c r="C52" s="4" t="s">
        <v>1</v>
      </c>
      <c r="D52" s="4"/>
      <c r="E52" s="4"/>
      <c r="F52" s="4"/>
      <c r="G52" s="4"/>
      <c r="H52" s="4"/>
      <c r="I52" s="4"/>
      <c r="J52" s="4"/>
      <c r="K52" s="4"/>
      <c r="M52" s="148"/>
      <c r="N52" s="148"/>
      <c r="O52" s="148"/>
      <c r="P52" s="148"/>
      <c r="Q52" s="148"/>
      <c r="R52" s="148"/>
      <c r="S52" s="148"/>
      <c r="T52" s="148"/>
      <c r="U52" s="148"/>
      <c r="V52" s="149"/>
      <c r="W52" s="148"/>
    </row>
    <row r="53" spans="2:23" ht="12.75" customHeight="1" x14ac:dyDescent="0.2">
      <c r="B53" s="146">
        <f>IF(Settings!$E$11=12,IF(B13+11&lt;=12,B13+11,B13+11-12),IF(AND(Settings!$E$11=24,B13+11&gt;=24),B13+11-24,B13+11))</f>
        <v>6</v>
      </c>
      <c r="C53" s="6" t="s">
        <v>0</v>
      </c>
      <c r="D53" s="6"/>
      <c r="E53" s="6"/>
      <c r="F53" s="6"/>
      <c r="G53" s="6"/>
      <c r="H53" s="6"/>
      <c r="I53" s="6"/>
      <c r="J53" s="6"/>
      <c r="K53" s="6"/>
      <c r="M53" s="148"/>
      <c r="N53" s="148"/>
      <c r="O53" s="148"/>
      <c r="P53" s="148"/>
      <c r="Q53" s="148"/>
      <c r="R53" s="148"/>
      <c r="S53" s="148"/>
      <c r="T53" s="148"/>
      <c r="U53" s="148"/>
      <c r="V53" s="149"/>
      <c r="W53" s="148"/>
    </row>
    <row r="54" spans="2:23" ht="12.75" customHeight="1" x14ac:dyDescent="0.2">
      <c r="B54" s="147"/>
      <c r="C54" s="4" t="s">
        <v>1</v>
      </c>
      <c r="D54" s="4"/>
      <c r="E54" s="4"/>
      <c r="F54" s="4"/>
      <c r="G54" s="4"/>
      <c r="H54" s="4"/>
      <c r="I54" s="4"/>
      <c r="J54" s="4"/>
      <c r="K54" s="4"/>
      <c r="M54" s="148"/>
      <c r="N54" s="148"/>
      <c r="O54" s="148"/>
      <c r="P54" s="148"/>
      <c r="Q54" s="148"/>
      <c r="R54" s="148"/>
      <c r="S54" s="148"/>
      <c r="T54" s="148"/>
      <c r="U54" s="148"/>
      <c r="V54" s="149"/>
      <c r="W54" s="148"/>
    </row>
    <row r="55" spans="2:23" ht="12.75" customHeight="1" x14ac:dyDescent="0.2">
      <c r="B55" s="146">
        <f>IF(Settings!$E$11=12,IF(B13+12&lt;=12,B13+12,B13+12-12),IF(AND(Settings!$E$11=24,B13+12&gt;=24),B13+12-24,B13+12))</f>
        <v>7</v>
      </c>
      <c r="C55" s="6" t="s">
        <v>0</v>
      </c>
      <c r="D55" s="6"/>
      <c r="E55" s="6"/>
      <c r="F55" s="6"/>
      <c r="G55" s="6"/>
      <c r="H55" s="6"/>
      <c r="I55" s="6"/>
      <c r="J55" s="6"/>
      <c r="K55" s="6"/>
      <c r="M55" s="148"/>
      <c r="N55" s="148"/>
      <c r="O55" s="148"/>
      <c r="P55" s="148"/>
      <c r="Q55" s="148"/>
      <c r="R55" s="148"/>
      <c r="S55" s="148"/>
      <c r="T55" s="148"/>
      <c r="U55" s="148"/>
      <c r="V55" s="149"/>
      <c r="W55" s="148"/>
    </row>
    <row r="56" spans="2:23" ht="12.75" customHeight="1" x14ac:dyDescent="0.2">
      <c r="B56" s="147"/>
      <c r="C56" s="4" t="s">
        <v>1</v>
      </c>
      <c r="D56" s="4"/>
      <c r="E56" s="4"/>
      <c r="F56" s="4"/>
      <c r="G56" s="4"/>
      <c r="H56" s="4"/>
      <c r="I56" s="4"/>
      <c r="J56" s="4"/>
      <c r="K56" s="4"/>
      <c r="M56" s="148"/>
      <c r="N56" s="148"/>
      <c r="O56" s="148"/>
      <c r="P56" s="148"/>
      <c r="Q56" s="148"/>
      <c r="R56" s="148"/>
      <c r="S56" s="148"/>
      <c r="T56" s="148"/>
      <c r="U56" s="148"/>
      <c r="V56" s="149"/>
      <c r="W56" s="148"/>
    </row>
    <row r="57" spans="2:23" ht="12.75" customHeight="1" x14ac:dyDescent="0.2">
      <c r="B57" s="146">
        <f>IF(Settings!$E$11=12,IF(B13+13&lt;=12,B13+13,B13+13-12),IF(AND(Settings!$E$11=24,B13+13&gt;=24),B13+13-24,B13+13))</f>
        <v>8</v>
      </c>
      <c r="C57" s="6" t="s">
        <v>0</v>
      </c>
      <c r="D57" s="6"/>
      <c r="E57" s="6"/>
      <c r="F57" s="6"/>
      <c r="G57" s="6"/>
      <c r="H57" s="6"/>
      <c r="I57" s="6"/>
      <c r="J57" s="6"/>
      <c r="K57" s="6"/>
      <c r="M57" s="148"/>
      <c r="N57" s="148"/>
      <c r="O57" s="148"/>
      <c r="P57" s="148"/>
      <c r="Q57" s="148"/>
      <c r="R57" s="148"/>
      <c r="S57" s="148"/>
      <c r="T57" s="148"/>
      <c r="U57" s="148"/>
      <c r="V57" s="149"/>
      <c r="W57" s="148"/>
    </row>
    <row r="58" spans="2:23" ht="12.75" customHeight="1" x14ac:dyDescent="0.2">
      <c r="B58" s="147"/>
      <c r="C58" s="4" t="s">
        <v>1</v>
      </c>
      <c r="D58" s="4"/>
      <c r="E58" s="4"/>
      <c r="F58" s="4"/>
      <c r="G58" s="4"/>
      <c r="H58" s="4"/>
      <c r="I58" s="4"/>
      <c r="J58" s="4"/>
      <c r="K58" s="4"/>
      <c r="M58" s="148"/>
      <c r="N58" s="148"/>
      <c r="O58" s="148"/>
      <c r="P58" s="148"/>
      <c r="Q58" s="148"/>
      <c r="R58" s="148"/>
      <c r="S58" s="148"/>
      <c r="T58" s="148"/>
      <c r="U58" s="148"/>
      <c r="V58" s="149"/>
      <c r="W58" s="148"/>
    </row>
    <row r="59" spans="2:23" ht="12.75" customHeight="1" x14ac:dyDescent="0.2">
      <c r="B59" s="146">
        <f>IF(Settings!$E$11=12,IF(B13+14&lt;=12,B13+14,B13+14-12),IF(AND(Settings!$E$11=24,B13+14&gt;=24),B13+14-24,B13+14))</f>
        <v>9</v>
      </c>
      <c r="C59" s="6" t="s">
        <v>0</v>
      </c>
      <c r="D59" s="6"/>
      <c r="E59" s="6"/>
      <c r="F59" s="6"/>
      <c r="G59" s="6"/>
      <c r="H59" s="6"/>
      <c r="I59" s="6"/>
      <c r="J59" s="6"/>
      <c r="K59" s="6"/>
      <c r="M59" s="148"/>
      <c r="N59" s="148"/>
      <c r="O59" s="148"/>
      <c r="P59" s="148"/>
      <c r="Q59" s="148"/>
      <c r="R59" s="148"/>
      <c r="S59" s="148"/>
      <c r="T59" s="148"/>
      <c r="U59" s="148"/>
      <c r="V59" s="149"/>
      <c r="W59" s="148"/>
    </row>
    <row r="60" spans="2:23" ht="12.75" customHeight="1" x14ac:dyDescent="0.2">
      <c r="B60" s="147"/>
      <c r="C60" s="4" t="s">
        <v>1</v>
      </c>
      <c r="D60" s="4"/>
      <c r="E60" s="4"/>
      <c r="F60" s="4"/>
      <c r="G60" s="4"/>
      <c r="H60" s="4"/>
      <c r="I60" s="4"/>
      <c r="J60" s="4"/>
      <c r="K60" s="4"/>
      <c r="M60" s="148"/>
      <c r="N60" s="148"/>
      <c r="O60" s="148"/>
      <c r="P60" s="148"/>
      <c r="Q60" s="148"/>
      <c r="R60" s="148"/>
      <c r="S60" s="148"/>
      <c r="T60" s="148"/>
      <c r="U60" s="148"/>
      <c r="V60" s="149"/>
      <c r="W60" s="148"/>
    </row>
    <row r="61" spans="2:23" ht="5.0999999999999996" customHeight="1" x14ac:dyDescent="0.2">
      <c r="B61" s="25"/>
      <c r="C61" s="2"/>
      <c r="D61" s="2"/>
      <c r="E61" s="2"/>
      <c r="F61" s="2"/>
      <c r="G61" s="2"/>
      <c r="H61" s="2"/>
      <c r="I61" s="2"/>
      <c r="J61" s="2"/>
      <c r="K61" s="2"/>
    </row>
    <row r="62" spans="2:23" ht="12.75" customHeight="1" x14ac:dyDescent="0.2">
      <c r="B62" s="29" t="s">
        <v>15</v>
      </c>
      <c r="C62" s="28"/>
      <c r="D62" s="28"/>
      <c r="E62" s="28"/>
      <c r="F62" s="28"/>
      <c r="G62" s="28"/>
      <c r="H62" s="28"/>
      <c r="I62" s="28"/>
      <c r="J62" s="28"/>
      <c r="K62" s="28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2:23" ht="12.75" customHeight="1" x14ac:dyDescent="0.2">
      <c r="B63" s="30"/>
      <c r="C63" s="6"/>
      <c r="D63" s="6"/>
      <c r="E63" s="6"/>
      <c r="F63" s="6"/>
      <c r="G63" s="6"/>
      <c r="H63" s="6"/>
      <c r="I63" s="6"/>
      <c r="J63" s="6"/>
      <c r="K63" s="6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2:23" ht="12.75" customHeight="1" x14ac:dyDescent="0.2">
      <c r="B64" s="31"/>
      <c r="C64" s="5"/>
      <c r="D64" s="5"/>
      <c r="E64" s="5"/>
      <c r="F64" s="5"/>
      <c r="G64" s="5"/>
      <c r="H64" s="5"/>
      <c r="I64" s="5"/>
      <c r="J64" s="5"/>
      <c r="K64" s="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2:32" ht="12.75" customHeight="1" x14ac:dyDescent="0.2">
      <c r="B65" s="31"/>
      <c r="C65" s="5"/>
      <c r="D65" s="5"/>
      <c r="E65" s="5"/>
      <c r="F65" s="5"/>
      <c r="G65" s="5"/>
      <c r="H65" s="5"/>
      <c r="I65" s="5"/>
      <c r="J65" s="5"/>
      <c r="K65" s="5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2:32" ht="12.75" customHeight="1" x14ac:dyDescent="0.2">
      <c r="B66" s="31"/>
      <c r="C66" s="5"/>
      <c r="D66" s="5"/>
      <c r="E66" s="5"/>
      <c r="F66" s="5"/>
      <c r="G66" s="5"/>
      <c r="H66" s="5"/>
      <c r="I66" s="5"/>
      <c r="J66" s="5"/>
      <c r="K66" s="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2:32" ht="12.75" customHeight="1" x14ac:dyDescent="0.2">
      <c r="B67" s="5"/>
      <c r="C67" s="5"/>
      <c r="D67" s="5"/>
      <c r="E67" s="5"/>
      <c r="F67" s="5"/>
      <c r="G67" s="5"/>
      <c r="H67" s="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70" spans="2:32" ht="12.75" customHeight="1" x14ac:dyDescent="0.2">
      <c r="B70" s="161">
        <f>DAY(INDEX(AE11:AE25,IF(ISERROR(MATCH("x",AA11:AA25,0)),1,MATCH("x",AA11:AA25,0)),))</f>
        <v>21</v>
      </c>
      <c r="C70" s="161"/>
      <c r="D70" s="161"/>
      <c r="E70" s="162">
        <f>INDEX(AE11:AE25,IF(ISERROR(MATCH("x",AA11:AA25,0)),1,MATCH("x",AA11:AA25,0)),1)</f>
        <v>42511</v>
      </c>
      <c r="F70" s="162"/>
      <c r="G70" s="162"/>
      <c r="I70" s="163">
        <f>DATE(YEAR(E70),MONTH(E70),1)</f>
        <v>42491</v>
      </c>
      <c r="J70" s="163"/>
      <c r="K70" s="163"/>
      <c r="L70" s="163"/>
      <c r="M70" s="163"/>
      <c r="N70" s="163"/>
      <c r="O70" s="163"/>
      <c r="Q70" s="163">
        <f>DATE(YEAR(I70),MONTH(I70)+1,1)</f>
        <v>42522</v>
      </c>
      <c r="R70" s="163"/>
      <c r="S70" s="163"/>
      <c r="T70" s="163"/>
      <c r="U70" s="163"/>
      <c r="V70" s="163"/>
      <c r="W70" s="163"/>
      <c r="Z70" s="91"/>
      <c r="AA70" s="92"/>
      <c r="AB70" s="92"/>
      <c r="AC70" s="93"/>
      <c r="AD70" s="94"/>
      <c r="AE70" s="95"/>
      <c r="AF70" s="92"/>
    </row>
    <row r="71" spans="2:32" ht="12.75" customHeight="1" x14ac:dyDescent="0.2">
      <c r="B71" s="161"/>
      <c r="C71" s="161"/>
      <c r="D71" s="161"/>
      <c r="E71" s="162"/>
      <c r="F71" s="162"/>
      <c r="G71" s="162"/>
      <c r="I71" s="18" t="str">
        <f>INDEX({"Su","M","Tu","W","Th","Fr","Sa"},0,1+MOD(_week_day+1-2,7))</f>
        <v>Su</v>
      </c>
      <c r="J71" s="18" t="str">
        <f>INDEX({"Su","M","Tu","W","Th","Fr","Sa"},0,1+MOD(_week_day+2-2,7))</f>
        <v>M</v>
      </c>
      <c r="K71" s="18" t="str">
        <f>INDEX({"Su","M","Tu","W","Th","Fr","Sa"},0,1+MOD(_week_day+3-2,7))</f>
        <v>Tu</v>
      </c>
      <c r="L71" s="18" t="str">
        <f>INDEX({"Su","M","Tu","W","Th","Fr","Sa"},0,1+MOD(_week_day+4-2,7))</f>
        <v>W</v>
      </c>
      <c r="M71" s="18" t="str">
        <f>INDEX({"Su","M","Tu","W","Th","Fr","Sa"},0,1+MOD(_week_day+5-2,7))</f>
        <v>Th</v>
      </c>
      <c r="N71" s="18" t="str">
        <f>INDEX({"Su","M","Tu","W","Th","Fr","Sa"},0,1+MOD(_week_day+6-2,7))</f>
        <v>Fr</v>
      </c>
      <c r="O71" s="18" t="str">
        <f>INDEX({"Su","M","Tu","W","Th","Fr","Sa"},0,1+MOD(_week_day+7-2,7))</f>
        <v>Sa</v>
      </c>
      <c r="Q71" s="18" t="str">
        <f>INDEX({"Su","M","Tu","W","Th","Fr","Sa"},0,1+MOD(_week_day+1-2,7))</f>
        <v>Su</v>
      </c>
      <c r="R71" s="18" t="str">
        <f>INDEX({"Su","M","Tu","W","Th","Fr","Sa"},0,1+MOD(_week_day+2-2,7))</f>
        <v>M</v>
      </c>
      <c r="S71" s="18" t="str">
        <f>INDEX({"Su","M","Tu","W","Th","Fr","Sa"},0,1+MOD(_week_day+3-2,7))</f>
        <v>Tu</v>
      </c>
      <c r="T71" s="18" t="str">
        <f>INDEX({"Su","M","Tu","W","Th","Fr","Sa"},0,1+MOD(_week_day+4-2,7))</f>
        <v>W</v>
      </c>
      <c r="U71" s="18" t="str">
        <f>INDEX({"Su","M","Tu","W","Th","Fr","Sa"},0,1+MOD(_week_day+5-2,7))</f>
        <v>Th</v>
      </c>
      <c r="V71" s="18" t="str">
        <f>INDEX({"Su","M","Tu","W","Th","Fr","Sa"},0,1+MOD(_week_day+6-2,7))</f>
        <v>Fr</v>
      </c>
      <c r="W71" s="18" t="str">
        <f>INDEX({"Su","M","Tu","W","Th","Fr","Sa"},0,1+MOD(_week_day+7-2,7))</f>
        <v>Sa</v>
      </c>
      <c r="Z71" s="96"/>
      <c r="AA71" s="96"/>
      <c r="AB71" s="96"/>
      <c r="AC71" s="97"/>
      <c r="AD71" s="98"/>
      <c r="AE71" s="99"/>
      <c r="AF71" s="96"/>
    </row>
    <row r="72" spans="2:32" ht="12.75" customHeight="1" x14ac:dyDescent="0.2">
      <c r="B72" s="161"/>
      <c r="C72" s="161"/>
      <c r="D72" s="161"/>
      <c r="E72" s="164">
        <f>WEEKDAY(INDEX(AE11:AE25,IF(ISERROR(MATCH("x",AA11:AA25,0)),1,MATCH("x",AA11:AA25,0)),1))</f>
        <v>7</v>
      </c>
      <c r="F72" s="164"/>
      <c r="G72" s="164"/>
      <c r="I72" s="87">
        <f>IF(WEEKDAY($I$4,1)=MOD(_week_day,7),$I$4,"")</f>
        <v>42491</v>
      </c>
      <c r="J72" s="87">
        <f>IF(I72="",IF(WEEKDAY($I$4,1)=MOD(_week_day-(COLUMN($J$6)-COLUMN(J72)),7)+1,$I$4,""),I72+1)</f>
        <v>42492</v>
      </c>
      <c r="K72" s="87">
        <f>IF(J72="",IF(WEEKDAY($I$4,1)=MOD(_week_day-(COLUMN($J$6)-COLUMN(K72)),7)+1,$I$4,""),J72+1)</f>
        <v>42493</v>
      </c>
      <c r="L72" s="87">
        <f>IF(K72="",IF(WEEKDAY($I$4,1)=MOD(_week_day-(COLUMN($J$6)-COLUMN(L72)),7)+1,$I$4,""),K72+1)</f>
        <v>42494</v>
      </c>
      <c r="M72" s="87">
        <f>IF(L72="",IF(WEEKDAY($I$4,1)=MOD(_week_day-(COLUMN($J$6)-COLUMN(M72)),7)+1,$I$4,""),L72+1)</f>
        <v>42495</v>
      </c>
      <c r="N72" s="87">
        <f>IF(M72="",IF(WEEKDAY($I$4,1)=MOD(_week_day-(COLUMN($J$6)-COLUMN(N72)),7)+1,$I$4,""),M72+1)</f>
        <v>42496</v>
      </c>
      <c r="O72" s="87">
        <f>IF(N72="",IF(WEEKDAY($I$4,1)=MOD(_week_day-(COLUMN($J$6)-COLUMN(O72)),7)+1,$I$4,""),N72+1)</f>
        <v>42497</v>
      </c>
      <c r="Q72" s="87" t="str">
        <f>IF(WEEKDAY($Q$4,1)=MOD(_week_day,7),$Q$4,"")</f>
        <v/>
      </c>
      <c r="R72" s="87" t="str">
        <f>IF(Q72="",IF(WEEKDAY($Q$4,1)=MOD(_week_day-(COLUMN($R$6)-COLUMN(R72)),7)+1,$Q$4,""),Q72+1)</f>
        <v/>
      </c>
      <c r="S72" s="87" t="str">
        <f>IF(R72="",IF(WEEKDAY($Q$4,1)=MOD(_week_day-(COLUMN($R$6)-COLUMN(S72)),7)+1,$Q$4,""),R72+1)</f>
        <v/>
      </c>
      <c r="T72" s="87">
        <f>IF(S72="",IF(WEEKDAY($Q$4,1)=MOD(_week_day-(COLUMN($R$6)-COLUMN(T72)),7)+1,$Q$4,""),S72+1)</f>
        <v>42522</v>
      </c>
      <c r="U72" s="87">
        <f>IF(T72="",IF(WEEKDAY($Q$4,1)=MOD(_week_day-(COLUMN($R$6)-COLUMN(U72)),7)+1,$Q$4,""),T72+1)</f>
        <v>42523</v>
      </c>
      <c r="V72" s="87">
        <f>IF(U72="",IF(WEEKDAY($Q$4,1)=MOD(_week_day-(COLUMN($R$6)-COLUMN(V72)),7)+1,$Q$4,""),U72+1)</f>
        <v>42524</v>
      </c>
      <c r="W72" s="87">
        <f>IF(V72="",IF(WEEKDAY($Q$4,1)=MOD(_week_day-(COLUMN($R$6)-COLUMN(W72)),7)+1,$Q$4,""),V72+1)</f>
        <v>42525</v>
      </c>
      <c r="Z72" s="96"/>
      <c r="AA72" s="107"/>
      <c r="AB72" s="107"/>
      <c r="AC72" s="107"/>
      <c r="AD72" s="107"/>
      <c r="AE72" s="107"/>
      <c r="AF72" s="96"/>
    </row>
    <row r="73" spans="2:32" ht="12.75" customHeight="1" x14ac:dyDescent="0.2">
      <c r="B73" s="161"/>
      <c r="C73" s="161"/>
      <c r="D73" s="161"/>
      <c r="E73" s="164"/>
      <c r="F73" s="164"/>
      <c r="G73" s="164"/>
      <c r="I73" s="87">
        <f>IF(O72="",IF(WEEKDAY($I$4,1)=MOD(_week_day-(COLUMN($I$7)-COLUMN(I73)),7)+1,$I$4,""),O72+1)</f>
        <v>42498</v>
      </c>
      <c r="J73" s="87">
        <f>IF(I73="",IF(WEEKDAY($I$4,1)=MOD(_week_day-(COLUMN($I$7)-COLUMN(J73)),7)+1,$I$4,""),I73+1)</f>
        <v>42499</v>
      </c>
      <c r="K73" s="87">
        <f>IF(J73="",IF(WEEKDAY($I$4,1)=MOD(_week_day-(COLUMN($I$7)-COLUMN(K73)),7)+1,$I$4,""),J73+1)</f>
        <v>42500</v>
      </c>
      <c r="L73" s="87">
        <f>IF(K73="",IF(WEEKDAY($I$4,1)=MOD(_week_day-(COLUMN($I$7)-COLUMN(L73)),7)+1,$I$4,""),K73+1)</f>
        <v>42501</v>
      </c>
      <c r="M73" s="87">
        <f>IF(L73="",IF(WEEKDAY($I$4,1)=MOD(_week_day-(COLUMN($I$7)-COLUMN(M73)),7)+1,$I$4,""),L73+1)</f>
        <v>42502</v>
      </c>
      <c r="N73" s="87">
        <f>IF(M73="",IF(WEEKDAY($I$4,1)=MOD(_week_day-(COLUMN($I$7)-COLUMN(N73)),7)+1,$I$4,""),M73+1)</f>
        <v>42503</v>
      </c>
      <c r="O73" s="87">
        <f>IF(N73="",IF(WEEKDAY($I$4,1)=MOD(_week_day-(COLUMN($I$7)-COLUMN(O73)),7)+1,$I$4,""),N73+1)</f>
        <v>42504</v>
      </c>
      <c r="Q73" s="87">
        <f>IF(W72="",IF(WEEKDAY($Q$4,1)=MOD(_week_day-(COLUMN($Q$7)-COLUMN(Q73)),7)+1,$Q$4,""),W72+1)</f>
        <v>42526</v>
      </c>
      <c r="R73" s="87">
        <f>IF(Q73="",IF(WEEKDAY($Q$4,1)=MOD(_week_day-(COLUMN($Q$7)-COLUMN(R73)),7)+1,$Q$4,""),Q73+1)</f>
        <v>42527</v>
      </c>
      <c r="S73" s="87">
        <f>IF(R73="",IF(WEEKDAY($Q$4,1)=MOD(_week_day-(COLUMN($Q$7)-COLUMN(S73)),7)+1,$Q$4,""),R73+1)</f>
        <v>42528</v>
      </c>
      <c r="T73" s="87">
        <f>IF(S73="",IF(WEEKDAY($Q$4,1)=MOD(_week_day-(COLUMN($Q$7)-COLUMN(T73)),7)+1,$Q$4,""),S73+1)</f>
        <v>42529</v>
      </c>
      <c r="U73" s="87">
        <f>IF(T73="",IF(WEEKDAY($Q$4,1)=MOD(_week_day-(COLUMN($Q$7)-COLUMN(U73)),7)+1,$Q$4,""),T73+1)</f>
        <v>42530</v>
      </c>
      <c r="V73" s="87">
        <f>IF(U73="",IF(WEEKDAY($Q$4,1)=MOD(_week_day-(COLUMN($Q$7)-COLUMN(V73)),7)+1,$Q$4,""),U73+1)</f>
        <v>42531</v>
      </c>
      <c r="W73" s="87">
        <f>IF(V73="",IF(WEEKDAY($Q$4,1)=MOD(_week_day-(COLUMN($Q$7)-COLUMN(W73)),7)+1,$Q$4,""),V73+1)</f>
        <v>42532</v>
      </c>
      <c r="Z73" s="96"/>
      <c r="AA73" s="96"/>
      <c r="AB73" s="96"/>
      <c r="AC73" s="97"/>
      <c r="AD73" s="98"/>
      <c r="AE73" s="99"/>
      <c r="AF73" s="96"/>
    </row>
    <row r="74" spans="2:32" ht="12.75" customHeight="1" x14ac:dyDescent="0.2">
      <c r="B74" s="161"/>
      <c r="C74" s="161"/>
      <c r="D74" s="161"/>
      <c r="E74" s="86" t="str">
        <f>IF(ISERROR(INDEX(_holiday_description,MATCH(E70,_holiday_dates,0))),""," "&amp;IF(OR(INDEX(_holiday_country,MATCH('Daily Planner'!$E$70,_holiday_dates,0))=Settings!$E$15,INDEX(_holiday_country,MATCH('Daily Planner'!$E$70,_holiday_dates,0))="",Settings!$E$15="All"),INDEX(_holiday_description,MATCH(E70,_holiday_dates,0)),""))</f>
        <v/>
      </c>
      <c r="F74" s="8"/>
      <c r="I74" s="87">
        <f>IF(O73="",IF(WEEKDAY($I$4,1)=MOD(_week_day-(COLUMN($I$8)-COLUMN(I74)),7)+1,$I$4,""),O73+1)</f>
        <v>42505</v>
      </c>
      <c r="J74" s="87">
        <f>IF(I74="",IF(WEEKDAY($I$4,1)=MOD(_week_day-(COLUMN($I$8)-COLUMN(J74)),7)+1,$I$4,""),I74+1)</f>
        <v>42506</v>
      </c>
      <c r="K74" s="87">
        <f>IF(J74="",IF(WEEKDAY($I$4,1)=MOD(_week_day-(COLUMN($I$8)-COLUMN(K74)),7)+1,$I$4,""),J74+1)</f>
        <v>42507</v>
      </c>
      <c r="L74" s="87">
        <f>IF(K74="",IF(WEEKDAY($I$4,1)=MOD(_week_day-(COLUMN($I$8)-COLUMN(L74)),7)+1,$I$4,""),K74+1)</f>
        <v>42508</v>
      </c>
      <c r="M74" s="87">
        <f>IF(L74="",IF(WEEKDAY($I$4,1)=MOD(_week_day-(COLUMN($I$8)-COLUMN(M74)),7)+1,$I$4,""),L74+1)</f>
        <v>42509</v>
      </c>
      <c r="N74" s="87">
        <f>IF(M74="",IF(WEEKDAY($I$4,1)=MOD(_week_day-(COLUMN($I$8)-COLUMN(N74)),7)+1,$I$4,""),M74+1)</f>
        <v>42510</v>
      </c>
      <c r="O74" s="87">
        <f>IF(N74="",IF(WEEKDAY($I$4,1)=MOD(_week_day-(COLUMN($I$8)-COLUMN(O74)),7)+1,$I$4,""),N74+1)</f>
        <v>42511</v>
      </c>
      <c r="Q74" s="87">
        <f>IF(W73="",IF(WEEKDAY($Q$4,1)=MOD(_week_day-(COLUMN($Q$8)-COLUMN(Q74)),7)+1,$Q$4,""),W73+1)</f>
        <v>42533</v>
      </c>
      <c r="R74" s="87">
        <f>IF(Q74="",IF(WEEKDAY($Q$4,1)=MOD(_week_day-(COLUMN($Q$8)-COLUMN(R74)),7)+1,$Q$4,""),Q74+1)</f>
        <v>42534</v>
      </c>
      <c r="S74" s="87">
        <f>IF(R74="",IF(WEEKDAY($Q$4,1)=MOD(_week_day-(COLUMN($Q$8)-COLUMN(S74)),7)+1,$Q$4,""),R74+1)</f>
        <v>42535</v>
      </c>
      <c r="T74" s="87">
        <f>IF(S74="",IF(WEEKDAY($Q$4,1)=MOD(_week_day-(COLUMN($Q$8)-COLUMN(T74)),7)+1,$Q$4,""),S74+1)</f>
        <v>42536</v>
      </c>
      <c r="U74" s="87">
        <f>IF(T74="",IF(WEEKDAY($Q$4,1)=MOD(_week_day-(COLUMN($Q$8)-COLUMN(U74)),7)+1,$Q$4,""),T74+1)</f>
        <v>42537</v>
      </c>
      <c r="V74" s="87">
        <f>IF(U74="",IF(WEEKDAY($Q$4,1)=MOD(_week_day-(COLUMN($Q$8)-COLUMN(V74)),7)+1,$Q$4,""),U74+1)</f>
        <v>42538</v>
      </c>
      <c r="W74" s="87">
        <f>IF(V74="",IF(WEEKDAY($Q$4,1)=MOD(_week_day-(COLUMN($Q$8)-COLUMN(W74)),7)+1,$Q$4,""),V74+1)</f>
        <v>42539</v>
      </c>
      <c r="Z74" s="96"/>
      <c r="AA74" s="96"/>
      <c r="AB74" s="96"/>
      <c r="AC74" s="97"/>
      <c r="AD74" s="98"/>
      <c r="AE74" s="99"/>
      <c r="AF74" s="96"/>
    </row>
    <row r="75" spans="2:32" ht="12.75" customHeight="1" x14ac:dyDescent="0.2">
      <c r="B75" s="161"/>
      <c r="C75" s="161"/>
      <c r="D75" s="161"/>
      <c r="I75" s="87">
        <f>IF(O74="",IF(WEEKDAY($I$4,1)=MOD(_week_day-(COLUMN($I$9)-COLUMN(I75)),7)+1,$I$4,""),O74+1)</f>
        <v>42512</v>
      </c>
      <c r="J75" s="87">
        <f>IF(I75="",IF(WEEKDAY($I$4,1)=MOD(_week_day-(COLUMN($I$9)-COLUMN(J75)),7)+1,$I$4,""),I75+1)</f>
        <v>42513</v>
      </c>
      <c r="K75" s="87">
        <f>IF(J75="",IF(WEEKDAY($I$4,1)=MOD(_week_day-(COLUMN($I$9)-COLUMN(K75)),7)+1,$I$4,""),J75+1)</f>
        <v>42514</v>
      </c>
      <c r="L75" s="87">
        <f>IF(K75="",IF(WEEKDAY($I$4,1)=MOD(_week_day-(COLUMN($I$9)-COLUMN(L75)),7)+1,$I$4,""),K75+1)</f>
        <v>42515</v>
      </c>
      <c r="M75" s="87">
        <f>IF(L75="",IF(WEEKDAY($I$4,1)=MOD(_week_day-(COLUMN($I$9)-COLUMN(M75)),7)+1,$I$4,""),L75+1)</f>
        <v>42516</v>
      </c>
      <c r="N75" s="87">
        <f>IF(M75="",IF(WEEKDAY($I$4,1)=MOD(_week_day-(COLUMN($I$9)-COLUMN(N75)),7)+1,$I$4,""),M75+1)</f>
        <v>42517</v>
      </c>
      <c r="O75" s="87">
        <f>IF(N75="",IF(WEEKDAY($I$4,1)=MOD(_week_day-(COLUMN($I$9)-COLUMN(O75)),7)+1,$I$4,""),N75+1)</f>
        <v>42518</v>
      </c>
      <c r="Q75" s="87">
        <f>IF(W74="",IF(WEEKDAY($Q$4,1)=MOD(_week_day-(COLUMN($Q$9)-COLUMN(Q75)),7)+1,$Q$4,""),W74+1)</f>
        <v>42540</v>
      </c>
      <c r="R75" s="87">
        <f>IF(Q75="",IF(WEEKDAY($Q$4,1)=MOD(_week_day-(COLUMN($Q$9)-COLUMN(R75)),7)+1,$Q$4,""),Q75+1)</f>
        <v>42541</v>
      </c>
      <c r="S75" s="87">
        <f>IF(R75="",IF(WEEKDAY($Q$4,1)=MOD(_week_day-(COLUMN($Q$9)-COLUMN(S75)),7)+1,$Q$4,""),R75+1)</f>
        <v>42542</v>
      </c>
      <c r="T75" s="87">
        <f>IF(S75="",IF(WEEKDAY($Q$4,1)=MOD(_week_day-(COLUMN($Q$9)-COLUMN(T75)),7)+1,$Q$4,""),S75+1)</f>
        <v>42543</v>
      </c>
      <c r="U75" s="87">
        <f>IF(T75="",IF(WEEKDAY($Q$4,1)=MOD(_week_day-(COLUMN($Q$9)-COLUMN(U75)),7)+1,$Q$4,""),T75+1)</f>
        <v>42544</v>
      </c>
      <c r="V75" s="87">
        <f>IF(U75="",IF(WEEKDAY($Q$4,1)=MOD(_week_day-(COLUMN($Q$9)-COLUMN(V75)),7)+1,$Q$4,""),U75+1)</f>
        <v>42545</v>
      </c>
      <c r="W75" s="87">
        <f>IF(V75="",IF(WEEKDAY($Q$4,1)=MOD(_week_day-(COLUMN($Q$9)-COLUMN(W75)),7)+1,$Q$4,""),V75+1)</f>
        <v>42546</v>
      </c>
      <c r="Z75" s="91"/>
      <c r="AA75" s="92"/>
      <c r="AB75" s="92"/>
      <c r="AC75" s="93"/>
      <c r="AD75" s="94"/>
      <c r="AE75" s="95"/>
      <c r="AF75" s="92"/>
    </row>
    <row r="76" spans="2:32" ht="12.75" customHeight="1" x14ac:dyDescent="0.2">
      <c r="I76" s="87">
        <f>IF(O75="","",IF(MONTH(O75+1)&lt;&gt;MONTH(O75),"",O75+1))</f>
        <v>42519</v>
      </c>
      <c r="J76" s="87">
        <f>IF(I76="","",IF(MONTH(I76+1)&lt;&gt;MONTH(I76),"",I76+1))</f>
        <v>42520</v>
      </c>
      <c r="K76" s="87">
        <f t="shared" ref="K76:K77" si="6">IF(J76="","",IF(MONTH(J76+1)&lt;&gt;MONTH(J76),"",J76+1))</f>
        <v>42521</v>
      </c>
      <c r="L76" s="87" t="str">
        <f>IF(K76="","",IF(MONTH(K76+1)&lt;&gt;MONTH(K76),"",K76+1))</f>
        <v/>
      </c>
      <c r="M76" s="87" t="str">
        <f>IF(L76="","",IF(MONTH(L76+1)&lt;&gt;MONTH(L76),"",L76+1))</f>
        <v/>
      </c>
      <c r="N76" s="87" t="str">
        <f>IF(M76="","",IF(MONTH(M76+1)&lt;&gt;MONTH(M76),"",M76+1))</f>
        <v/>
      </c>
      <c r="O76" s="87" t="str">
        <f>IF(N76="","",IF(MONTH(N76+1)&lt;&gt;MONTH(N76),"",N76+1))</f>
        <v/>
      </c>
      <c r="Q76" s="87">
        <f>IF(W75="","",IF(MONTH(W75+1)&lt;&gt;MONTH(W75),"",W75+1))</f>
        <v>42547</v>
      </c>
      <c r="R76" s="87">
        <f>IF(Q76="","",IF(MONTH(Q76+1)&lt;&gt;MONTH(Q76),"",Q76+1))</f>
        <v>42548</v>
      </c>
      <c r="S76" s="87">
        <f>IF(R76="","",IF(MONTH(R76+1)&lt;&gt;MONTH(R76),"",R76+1))</f>
        <v>42549</v>
      </c>
      <c r="T76" s="87">
        <f t="shared" ref="T76:T77" si="7">IF(S76="","",IF(MONTH(S76+1)&lt;&gt;MONTH(S76),"",S76+1))</f>
        <v>42550</v>
      </c>
      <c r="U76" s="87">
        <f t="shared" ref="U76:U77" si="8">IF(T76="","",IF(MONTH(T76+1)&lt;&gt;MONTH(T76),"",T76+1))</f>
        <v>42551</v>
      </c>
      <c r="V76" s="87" t="str">
        <f t="shared" ref="V76:V77" si="9">IF(U76="","",IF(MONTH(U76+1)&lt;&gt;MONTH(U76),"",U76+1))</f>
        <v/>
      </c>
      <c r="W76" s="87" t="str">
        <f t="shared" ref="W76:W77" si="10">IF(V76="","",IF(MONTH(V76+1)&lt;&gt;MONTH(V76),"",V76+1))</f>
        <v/>
      </c>
      <c r="Z76" s="96"/>
      <c r="AA76" s="96"/>
      <c r="AB76" s="96"/>
      <c r="AC76" s="97"/>
      <c r="AD76" s="98"/>
      <c r="AE76" s="99"/>
      <c r="AF76" s="96"/>
    </row>
    <row r="77" spans="2:32" ht="12.75" customHeight="1" x14ac:dyDescent="0.2">
      <c r="B77" s="9" t="str">
        <f>"Week "&amp;WEEKNUM($E$70,21)&amp;" - Day "&amp;WEEKDAY($E$70,2)</f>
        <v>Week 20 - Day 6</v>
      </c>
      <c r="I77" s="87" t="str">
        <f>IF(O76="","",IF(MONTH(O76+1)&lt;&gt;MONTH(O76),"",O76+1))</f>
        <v/>
      </c>
      <c r="J77" s="87" t="str">
        <f>IF(I77="","",IF(MONTH(I77+1)&lt;&gt;MONTH(I77),"",I77+1))</f>
        <v/>
      </c>
      <c r="K77" s="87" t="str">
        <f t="shared" si="6"/>
        <v/>
      </c>
      <c r="L77" s="87" t="str">
        <f t="shared" ref="L77" si="11">IF(K77="","",IF(MONTH(K77+1)&lt;&gt;MONTH(K77),"",K77+1))</f>
        <v/>
      </c>
      <c r="M77" s="87" t="str">
        <f t="shared" ref="M77" si="12">IF(L77="","",IF(MONTH(L77+1)&lt;&gt;MONTH(L77),"",L77+1))</f>
        <v/>
      </c>
      <c r="N77" s="87" t="str">
        <f t="shared" ref="N77" si="13">IF(M77="","",IF(MONTH(M77+1)&lt;&gt;MONTH(M77),"",M77+1))</f>
        <v/>
      </c>
      <c r="O77" s="87" t="str">
        <f t="shared" ref="O77" si="14">IF(N77="","",IF(MONTH(N77+1)&lt;&gt;MONTH(N77),"",N77+1))</f>
        <v/>
      </c>
      <c r="Q77" s="87" t="str">
        <f>IF(W76="","",IF(MONTH(W76+1)&lt;&gt;MONTH(W76),"",W76+1))</f>
        <v/>
      </c>
      <c r="R77" s="87" t="str">
        <f>IF(Q77="","",IF(MONTH(Q77+1)&lt;&gt;MONTH(Q77),"",Q77+1))</f>
        <v/>
      </c>
      <c r="S77" s="87" t="str">
        <f t="shared" ref="S77" si="15">IF(R77="","",IF(MONTH(R77+1)&lt;&gt;MONTH(R77),"",R77+1))</f>
        <v/>
      </c>
      <c r="T77" s="87" t="str">
        <f t="shared" si="7"/>
        <v/>
      </c>
      <c r="U77" s="87" t="str">
        <f t="shared" si="8"/>
        <v/>
      </c>
      <c r="V77" s="87" t="str">
        <f t="shared" si="9"/>
        <v/>
      </c>
      <c r="W77" s="87" t="str">
        <f t="shared" si="10"/>
        <v/>
      </c>
      <c r="Z77" s="96"/>
      <c r="AA77" s="100"/>
      <c r="AB77" s="100"/>
      <c r="AC77" s="101"/>
      <c r="AD77" s="102"/>
      <c r="AE77" s="103"/>
      <c r="AF77" s="96"/>
    </row>
    <row r="78" spans="2:32" ht="12.75" customHeight="1" x14ac:dyDescent="0.2">
      <c r="B78" s="10"/>
      <c r="C78" s="10"/>
      <c r="D78" s="33" t="s">
        <v>12</v>
      </c>
      <c r="E78" s="10"/>
      <c r="F78" s="10"/>
      <c r="G78" s="10"/>
      <c r="H78" s="10"/>
      <c r="I78" s="10"/>
      <c r="J78" s="10"/>
      <c r="K78" s="10"/>
      <c r="M78" s="23" t="s">
        <v>8</v>
      </c>
      <c r="N78" s="154" t="s">
        <v>7</v>
      </c>
      <c r="O78" s="154"/>
      <c r="P78" s="32" t="s">
        <v>6</v>
      </c>
      <c r="Q78" s="24"/>
      <c r="R78" s="24"/>
      <c r="S78" s="24"/>
      <c r="T78" s="24"/>
      <c r="U78" s="24"/>
      <c r="V78" s="24"/>
      <c r="W78" s="24"/>
      <c r="Z78" s="96"/>
      <c r="AA78" s="100"/>
      <c r="AB78" s="100"/>
      <c r="AC78" s="101"/>
      <c r="AD78" s="102"/>
      <c r="AE78" s="103"/>
      <c r="AF78" s="96"/>
    </row>
    <row r="79" spans="2:32" ht="12.75" customHeight="1" x14ac:dyDescent="0.2">
      <c r="B79" s="157">
        <f>IF(Settings!$E$11=12,IF(_day_time&lt;=12,_day_time,_day_time-12),IF(AND(Settings!$E$11=24,_day_time&gt;=24),_day_time-24,_day_time))</f>
        <v>7</v>
      </c>
      <c r="C79" s="3" t="s">
        <v>0</v>
      </c>
      <c r="D79" s="3"/>
      <c r="E79" s="3"/>
      <c r="F79" s="3"/>
      <c r="G79" s="3"/>
      <c r="H79" s="3"/>
      <c r="I79" s="3"/>
      <c r="J79" s="3"/>
      <c r="K79" s="3"/>
      <c r="M79" s="21"/>
      <c r="N79" s="159"/>
      <c r="O79" s="160"/>
      <c r="P79" s="19"/>
      <c r="Q79" s="19"/>
      <c r="R79" s="19"/>
      <c r="S79" s="19"/>
      <c r="T79" s="19"/>
      <c r="U79" s="19"/>
      <c r="V79" s="19"/>
      <c r="W79" s="19"/>
      <c r="Z79" s="96"/>
      <c r="AA79" s="100"/>
      <c r="AB79" s="100"/>
      <c r="AC79" s="101"/>
      <c r="AD79" s="102"/>
      <c r="AE79" s="103"/>
      <c r="AF79" s="96"/>
    </row>
    <row r="80" spans="2:32" ht="12.75" customHeight="1" x14ac:dyDescent="0.2">
      <c r="B80" s="158"/>
      <c r="C80" s="4" t="s">
        <v>1</v>
      </c>
      <c r="D80" s="4"/>
      <c r="E80" s="4"/>
      <c r="F80" s="4"/>
      <c r="G80" s="4"/>
      <c r="H80" s="4"/>
      <c r="I80" s="4"/>
      <c r="J80" s="4"/>
      <c r="K80" s="4"/>
      <c r="M80" s="22"/>
      <c r="N80" s="155"/>
      <c r="O80" s="156"/>
      <c r="P80" s="20"/>
      <c r="Q80" s="20"/>
      <c r="R80" s="20"/>
      <c r="S80" s="20"/>
      <c r="T80" s="20"/>
      <c r="U80" s="20"/>
      <c r="V80" s="20"/>
      <c r="W80" s="20"/>
      <c r="Z80" s="96"/>
      <c r="AA80" s="100"/>
      <c r="AB80" s="100"/>
      <c r="AC80" s="101"/>
      <c r="AD80" s="102"/>
      <c r="AE80" s="103"/>
      <c r="AF80" s="96"/>
    </row>
    <row r="81" spans="2:32" ht="12.75" customHeight="1" x14ac:dyDescent="0.2">
      <c r="B81" s="146">
        <f>IF(Settings!$E$11=12,IF(B79+1&lt;=12,B79+1,B79+1-12),IF(AND(Settings!$E$11=24,B79+1&gt;=24),B79+1-24,B79+1))</f>
        <v>8</v>
      </c>
      <c r="C81" s="3" t="s">
        <v>0</v>
      </c>
      <c r="D81" s="3"/>
      <c r="E81" s="3"/>
      <c r="F81" s="3"/>
      <c r="G81" s="3"/>
      <c r="H81" s="3"/>
      <c r="I81" s="3"/>
      <c r="J81" s="3"/>
      <c r="K81" s="3"/>
      <c r="M81" s="22"/>
      <c r="N81" s="155"/>
      <c r="O81" s="156"/>
      <c r="P81" s="20"/>
      <c r="Q81" s="20"/>
      <c r="R81" s="20"/>
      <c r="S81" s="20"/>
      <c r="T81" s="20"/>
      <c r="U81" s="20"/>
      <c r="V81" s="20"/>
      <c r="W81" s="20"/>
      <c r="Z81" s="96"/>
      <c r="AA81" s="100"/>
      <c r="AB81" s="100"/>
      <c r="AC81" s="101"/>
      <c r="AD81" s="102"/>
      <c r="AE81" s="103"/>
      <c r="AF81" s="96"/>
    </row>
    <row r="82" spans="2:32" ht="12.75" customHeight="1" x14ac:dyDescent="0.2">
      <c r="B82" s="150"/>
      <c r="C82" s="5" t="s">
        <v>2</v>
      </c>
      <c r="D82" s="5"/>
      <c r="E82" s="5"/>
      <c r="F82" s="5"/>
      <c r="G82" s="5"/>
      <c r="H82" s="5"/>
      <c r="I82" s="5"/>
      <c r="J82" s="5"/>
      <c r="K82" s="5"/>
      <c r="M82" s="22"/>
      <c r="N82" s="155"/>
      <c r="O82" s="156"/>
      <c r="P82" s="20"/>
      <c r="Q82" s="20"/>
      <c r="R82" s="20"/>
      <c r="S82" s="20"/>
      <c r="T82" s="20"/>
      <c r="U82" s="20"/>
      <c r="V82" s="20"/>
      <c r="W82" s="20"/>
      <c r="Z82" s="96"/>
      <c r="AA82" s="100"/>
      <c r="AB82" s="100"/>
      <c r="AC82" s="101"/>
      <c r="AD82" s="102"/>
      <c r="AE82" s="103"/>
      <c r="AF82" s="96"/>
    </row>
    <row r="83" spans="2:32" ht="12.75" customHeight="1" x14ac:dyDescent="0.2">
      <c r="B83" s="150"/>
      <c r="C83" s="5" t="s">
        <v>1</v>
      </c>
      <c r="D83" s="5"/>
      <c r="E83" s="5"/>
      <c r="F83" s="5"/>
      <c r="G83" s="5"/>
      <c r="H83" s="5"/>
      <c r="I83" s="5"/>
      <c r="J83" s="5"/>
      <c r="K83" s="5"/>
      <c r="M83" s="22"/>
      <c r="N83" s="155"/>
      <c r="O83" s="156"/>
      <c r="P83" s="20"/>
      <c r="Q83" s="20"/>
      <c r="R83" s="20"/>
      <c r="S83" s="20"/>
      <c r="T83" s="20"/>
      <c r="U83" s="20"/>
      <c r="V83" s="20"/>
      <c r="W83" s="20"/>
      <c r="Z83" s="96"/>
      <c r="AA83" s="100"/>
      <c r="AB83" s="100"/>
      <c r="AC83" s="101"/>
      <c r="AD83" s="102"/>
      <c r="AE83" s="103"/>
      <c r="AF83" s="96"/>
    </row>
    <row r="84" spans="2:32" ht="12.75" customHeight="1" x14ac:dyDescent="0.2">
      <c r="B84" s="147"/>
      <c r="C84" s="7" t="s">
        <v>3</v>
      </c>
      <c r="D84" s="7"/>
      <c r="E84" s="7"/>
      <c r="F84" s="7"/>
      <c r="G84" s="7"/>
      <c r="H84" s="7"/>
      <c r="I84" s="7"/>
      <c r="J84" s="7"/>
      <c r="K84" s="7"/>
      <c r="M84" s="22"/>
      <c r="N84" s="155"/>
      <c r="O84" s="156"/>
      <c r="P84" s="20"/>
      <c r="Q84" s="20"/>
      <c r="R84" s="20"/>
      <c r="S84" s="20"/>
      <c r="T84" s="20"/>
      <c r="U84" s="20"/>
      <c r="V84" s="20"/>
      <c r="W84" s="20"/>
      <c r="Z84" s="96"/>
      <c r="AA84" s="100"/>
      <c r="AB84" s="100"/>
      <c r="AC84" s="101"/>
      <c r="AD84" s="102"/>
      <c r="AE84" s="103"/>
      <c r="AF84" s="96"/>
    </row>
    <row r="85" spans="2:32" ht="12.75" customHeight="1" x14ac:dyDescent="0.2">
      <c r="B85" s="146">
        <f>IF(Settings!$E$11=12,IF(B79+2&lt;=12,B79+2,B79+2-12),IF(AND(Settings!$E$11=24,B79+2&gt;=24),B79+2-24,B79+2))</f>
        <v>9</v>
      </c>
      <c r="C85" s="3" t="s">
        <v>0</v>
      </c>
      <c r="D85" s="3"/>
      <c r="E85" s="3"/>
      <c r="F85" s="3"/>
      <c r="G85" s="3"/>
      <c r="H85" s="3"/>
      <c r="I85" s="3"/>
      <c r="J85" s="3"/>
      <c r="K85" s="3"/>
      <c r="M85" s="22"/>
      <c r="N85" s="155"/>
      <c r="O85" s="156"/>
      <c r="P85" s="20"/>
      <c r="Q85" s="20"/>
      <c r="R85" s="20"/>
      <c r="S85" s="20"/>
      <c r="T85" s="20"/>
      <c r="U85" s="20"/>
      <c r="V85" s="20"/>
      <c r="W85" s="20"/>
      <c r="Z85" s="96"/>
      <c r="AA85" s="100"/>
      <c r="AB85" s="100"/>
      <c r="AC85" s="101"/>
      <c r="AD85" s="102"/>
      <c r="AE85" s="103"/>
      <c r="AF85" s="96"/>
    </row>
    <row r="86" spans="2:32" ht="12.75" customHeight="1" x14ac:dyDescent="0.2">
      <c r="B86" s="150"/>
      <c r="C86" s="5" t="s">
        <v>2</v>
      </c>
      <c r="D86" s="5"/>
      <c r="E86" s="5"/>
      <c r="F86" s="5"/>
      <c r="G86" s="5"/>
      <c r="H86" s="5"/>
      <c r="I86" s="5"/>
      <c r="J86" s="5"/>
      <c r="K86" s="5"/>
      <c r="M86" s="22"/>
      <c r="N86" s="155"/>
      <c r="O86" s="156"/>
      <c r="P86" s="20"/>
      <c r="Q86" s="20"/>
      <c r="R86" s="20"/>
      <c r="S86" s="20"/>
      <c r="T86" s="20"/>
      <c r="U86" s="20"/>
      <c r="V86" s="20"/>
      <c r="W86" s="20"/>
      <c r="Z86" s="96"/>
      <c r="AA86" s="100"/>
      <c r="AB86" s="100"/>
      <c r="AC86" s="101"/>
      <c r="AD86" s="102"/>
      <c r="AE86" s="103"/>
      <c r="AF86" s="96"/>
    </row>
    <row r="87" spans="2:32" ht="12.75" customHeight="1" x14ac:dyDescent="0.2">
      <c r="B87" s="150"/>
      <c r="C87" s="5" t="s">
        <v>1</v>
      </c>
      <c r="D87" s="5"/>
      <c r="E87" s="5"/>
      <c r="F87" s="5"/>
      <c r="G87" s="5"/>
      <c r="H87" s="5"/>
      <c r="I87" s="5"/>
      <c r="J87" s="5"/>
      <c r="K87" s="5"/>
      <c r="M87" s="22"/>
      <c r="N87" s="155"/>
      <c r="O87" s="156"/>
      <c r="P87" s="20"/>
      <c r="Q87" s="20"/>
      <c r="R87" s="20"/>
      <c r="S87" s="20"/>
      <c r="T87" s="20"/>
      <c r="U87" s="20"/>
      <c r="V87" s="20"/>
      <c r="W87" s="20"/>
      <c r="Z87" s="96"/>
      <c r="AA87" s="100"/>
      <c r="AB87" s="100"/>
      <c r="AC87" s="101"/>
      <c r="AD87" s="102"/>
      <c r="AE87" s="103"/>
      <c r="AF87" s="96"/>
    </row>
    <row r="88" spans="2:32" ht="12.75" customHeight="1" x14ac:dyDescent="0.2">
      <c r="B88" s="147"/>
      <c r="C88" s="4" t="s">
        <v>3</v>
      </c>
      <c r="D88" s="4"/>
      <c r="E88" s="4"/>
      <c r="F88" s="4"/>
      <c r="G88" s="4"/>
      <c r="H88" s="4"/>
      <c r="I88" s="4"/>
      <c r="J88" s="4"/>
      <c r="K88" s="4"/>
      <c r="M88" s="22"/>
      <c r="N88" s="155"/>
      <c r="O88" s="156"/>
      <c r="P88" s="20"/>
      <c r="Q88" s="20"/>
      <c r="R88" s="20"/>
      <c r="S88" s="20"/>
      <c r="T88" s="20"/>
      <c r="U88" s="20"/>
      <c r="V88" s="20"/>
      <c r="W88" s="20"/>
      <c r="Z88" s="96"/>
      <c r="AA88" s="100"/>
      <c r="AB88" s="100"/>
      <c r="AC88" s="101"/>
      <c r="AD88" s="102"/>
      <c r="AE88" s="103"/>
      <c r="AF88" s="96"/>
    </row>
    <row r="89" spans="2:32" ht="12.75" customHeight="1" x14ac:dyDescent="0.2">
      <c r="B89" s="146">
        <f>IF(Settings!$E$11=12,IF(B79+3&lt;=12,B79+3,B79+3-12),IF(AND(Settings!$E$11=24,B79+3&gt;=24),B79+3-24,B79+3))</f>
        <v>10</v>
      </c>
      <c r="C89" s="6" t="s">
        <v>0</v>
      </c>
      <c r="D89" s="6"/>
      <c r="E89" s="6"/>
      <c r="F89" s="6"/>
      <c r="G89" s="6"/>
      <c r="H89" s="6"/>
      <c r="I89" s="6"/>
      <c r="J89" s="6"/>
      <c r="K89" s="6"/>
      <c r="M89" s="26"/>
      <c r="N89" s="27"/>
      <c r="O89" s="27"/>
      <c r="P89" s="26"/>
      <c r="Q89" s="26"/>
      <c r="R89" s="26"/>
      <c r="S89" s="26"/>
      <c r="T89" s="26"/>
      <c r="U89" s="26"/>
      <c r="V89" s="26"/>
      <c r="W89" s="26"/>
      <c r="Z89" s="96"/>
      <c r="AA89" s="100"/>
      <c r="AB89" s="100"/>
      <c r="AC89" s="101"/>
      <c r="AD89" s="102"/>
      <c r="AE89" s="103"/>
      <c r="AF89" s="96"/>
    </row>
    <row r="90" spans="2:32" ht="12.75" customHeight="1" x14ac:dyDescent="0.2">
      <c r="B90" s="150"/>
      <c r="C90" s="5" t="s">
        <v>2</v>
      </c>
      <c r="D90" s="5"/>
      <c r="E90" s="5"/>
      <c r="F90" s="5"/>
      <c r="G90" s="5"/>
      <c r="H90" s="5"/>
      <c r="I90" s="5"/>
      <c r="J90" s="5"/>
      <c r="K90" s="5"/>
      <c r="M90" s="34" t="s">
        <v>9</v>
      </c>
      <c r="N90" s="13"/>
      <c r="O90" s="13"/>
      <c r="P90" s="13"/>
      <c r="Q90" s="13"/>
      <c r="R90" s="13"/>
      <c r="S90" s="13"/>
      <c r="T90" s="13"/>
      <c r="U90" s="13"/>
      <c r="V90" s="154" t="s">
        <v>10</v>
      </c>
      <c r="W90" s="154"/>
      <c r="Z90" s="96"/>
      <c r="AA90" s="100"/>
      <c r="AB90" s="100"/>
      <c r="AC90" s="101"/>
      <c r="AD90" s="102"/>
      <c r="AE90" s="103"/>
      <c r="AF90" s="96"/>
    </row>
    <row r="91" spans="2:32" ht="12.75" customHeight="1" x14ac:dyDescent="0.2">
      <c r="B91" s="150"/>
      <c r="C91" s="5" t="s">
        <v>1</v>
      </c>
      <c r="D91" s="5"/>
      <c r="E91" s="5"/>
      <c r="F91" s="5"/>
      <c r="G91" s="5"/>
      <c r="H91" s="5"/>
      <c r="I91" s="5"/>
      <c r="J91" s="5"/>
      <c r="K91" s="5"/>
      <c r="M91" s="19"/>
      <c r="N91" s="19"/>
      <c r="O91" s="19"/>
      <c r="P91" s="19"/>
      <c r="Q91" s="19"/>
      <c r="R91" s="19"/>
      <c r="S91" s="19"/>
      <c r="T91" s="19"/>
      <c r="U91" s="19"/>
      <c r="V91" s="153"/>
      <c r="W91" s="152"/>
      <c r="Z91" s="96"/>
      <c r="AA91" s="100"/>
      <c r="AB91" s="100"/>
      <c r="AC91" s="101"/>
      <c r="AD91" s="102"/>
      <c r="AE91" s="103"/>
      <c r="AF91" s="96"/>
    </row>
    <row r="92" spans="2:32" ht="12.75" customHeight="1" x14ac:dyDescent="0.2">
      <c r="B92" s="147"/>
      <c r="C92" s="4" t="s">
        <v>3</v>
      </c>
      <c r="D92" s="4"/>
      <c r="E92" s="4"/>
      <c r="F92" s="4"/>
      <c r="G92" s="4"/>
      <c r="H92" s="4"/>
      <c r="I92" s="4"/>
      <c r="J92" s="4"/>
      <c r="K92" s="4"/>
      <c r="M92" s="20"/>
      <c r="N92" s="20"/>
      <c r="O92" s="20"/>
      <c r="P92" s="20"/>
      <c r="Q92" s="20"/>
      <c r="R92" s="20"/>
      <c r="S92" s="20"/>
      <c r="T92" s="20"/>
      <c r="U92" s="20"/>
      <c r="V92" s="149"/>
      <c r="W92" s="148"/>
      <c r="Z92" s="96"/>
      <c r="AA92" s="96"/>
      <c r="AB92" s="96"/>
      <c r="AC92" s="104"/>
      <c r="AD92" s="105"/>
      <c r="AE92" s="106"/>
      <c r="AF92" s="96"/>
    </row>
    <row r="93" spans="2:32" ht="12.75" customHeight="1" x14ac:dyDescent="0.2">
      <c r="B93" s="146">
        <f>IF(Settings!$E$11=12,IF(B79+4&lt;=12,B79+4,B79+4-12),IF(AND(Settings!$E$11=24,B79+4&gt;=24),B79+4-24,B79+4))</f>
        <v>11</v>
      </c>
      <c r="C93" s="6" t="s">
        <v>0</v>
      </c>
      <c r="D93" s="6"/>
      <c r="E93" s="6"/>
      <c r="F93" s="6"/>
      <c r="G93" s="6"/>
      <c r="H93" s="6"/>
      <c r="I93" s="6"/>
      <c r="J93" s="6"/>
      <c r="K93" s="6"/>
      <c r="M93" s="20"/>
      <c r="N93" s="20"/>
      <c r="O93" s="20"/>
      <c r="P93" s="20"/>
      <c r="Q93" s="20"/>
      <c r="R93" s="20"/>
      <c r="S93" s="20"/>
      <c r="T93" s="20"/>
      <c r="U93" s="20"/>
      <c r="V93" s="149"/>
      <c r="W93" s="148"/>
    </row>
    <row r="94" spans="2:32" ht="12.75" customHeight="1" x14ac:dyDescent="0.2">
      <c r="B94" s="150"/>
      <c r="C94" s="5" t="s">
        <v>2</v>
      </c>
      <c r="D94" s="5"/>
      <c r="E94" s="5"/>
      <c r="F94" s="5"/>
      <c r="G94" s="5"/>
      <c r="H94" s="5"/>
      <c r="I94" s="5"/>
      <c r="J94" s="5"/>
      <c r="K94" s="5"/>
      <c r="M94" s="20"/>
      <c r="N94" s="20"/>
      <c r="O94" s="20"/>
      <c r="P94" s="20"/>
      <c r="Q94" s="20"/>
      <c r="R94" s="20"/>
      <c r="S94" s="20"/>
      <c r="T94" s="20"/>
      <c r="U94" s="20"/>
      <c r="V94" s="149"/>
      <c r="W94" s="148"/>
      <c r="Z94" s="68"/>
      <c r="AA94" s="69"/>
      <c r="AB94" s="69"/>
      <c r="AC94" s="70"/>
      <c r="AD94" s="71"/>
      <c r="AE94" s="72"/>
      <c r="AF94" s="69"/>
    </row>
    <row r="95" spans="2:32" ht="12.75" customHeight="1" x14ac:dyDescent="0.2">
      <c r="B95" s="150"/>
      <c r="C95" s="5" t="s">
        <v>1</v>
      </c>
      <c r="D95" s="5"/>
      <c r="E95" s="5"/>
      <c r="F95" s="5"/>
      <c r="G95" s="5"/>
      <c r="H95" s="5"/>
      <c r="I95" s="5"/>
      <c r="J95" s="5"/>
      <c r="K95" s="5"/>
      <c r="M95" s="20"/>
      <c r="N95" s="20"/>
      <c r="O95" s="20"/>
      <c r="P95" s="20"/>
      <c r="Q95" s="20"/>
      <c r="R95" s="20"/>
      <c r="S95" s="20"/>
      <c r="T95" s="20"/>
      <c r="U95" s="20"/>
      <c r="V95" s="149"/>
      <c r="W95" s="148"/>
      <c r="Z95" s="73"/>
      <c r="AA95" s="73"/>
      <c r="AB95" s="73"/>
      <c r="AC95" s="74"/>
      <c r="AD95" s="75"/>
      <c r="AE95" s="76"/>
      <c r="AF95" s="73"/>
    </row>
    <row r="96" spans="2:32" ht="12.75" customHeight="1" x14ac:dyDescent="0.2">
      <c r="B96" s="147"/>
      <c r="C96" s="4" t="s">
        <v>3</v>
      </c>
      <c r="D96" s="4"/>
      <c r="E96" s="4"/>
      <c r="F96" s="4"/>
      <c r="G96" s="4"/>
      <c r="H96" s="4"/>
      <c r="I96" s="4"/>
      <c r="J96" s="4"/>
      <c r="K96" s="4"/>
      <c r="M96" s="20"/>
      <c r="N96" s="20"/>
      <c r="O96" s="20"/>
      <c r="P96" s="20"/>
      <c r="Q96" s="20"/>
      <c r="R96" s="20"/>
      <c r="S96" s="20"/>
      <c r="T96" s="20"/>
      <c r="U96" s="20"/>
      <c r="V96" s="149"/>
      <c r="W96" s="148"/>
      <c r="Z96" s="73"/>
      <c r="AA96" s="77"/>
      <c r="AB96" s="77"/>
      <c r="AC96" s="77"/>
      <c r="AD96" s="77"/>
      <c r="AE96" s="77"/>
      <c r="AF96" s="73"/>
    </row>
    <row r="97" spans="2:32" ht="12.75" customHeight="1" x14ac:dyDescent="0.2">
      <c r="B97" s="146">
        <f>IF(Settings!$E$11=12,IF(B79+5&lt;=12,B79+5,B79+5-12),IF(AND(Settings!$E$11=24,B79+5&gt;=24),B79+5-24,B79+5))</f>
        <v>12</v>
      </c>
      <c r="C97" s="6" t="s">
        <v>0</v>
      </c>
      <c r="D97" s="6"/>
      <c r="E97" s="6"/>
      <c r="F97" s="6"/>
      <c r="G97" s="6"/>
      <c r="H97" s="6"/>
      <c r="I97" s="6"/>
      <c r="J97" s="6"/>
      <c r="K97" s="6"/>
      <c r="M97" s="20"/>
      <c r="N97" s="20"/>
      <c r="O97" s="20"/>
      <c r="P97" s="20"/>
      <c r="Q97" s="20"/>
      <c r="R97" s="20"/>
      <c r="S97" s="20"/>
      <c r="T97" s="20"/>
      <c r="U97" s="20"/>
      <c r="V97" s="149"/>
      <c r="W97" s="148"/>
      <c r="Z97" s="73"/>
      <c r="AA97" s="77"/>
      <c r="AB97" s="77"/>
      <c r="AC97" s="77"/>
      <c r="AD97" s="77"/>
      <c r="AE97" s="77"/>
      <c r="AF97" s="73"/>
    </row>
    <row r="98" spans="2:32" ht="12.75" customHeight="1" x14ac:dyDescent="0.2">
      <c r="B98" s="150"/>
      <c r="C98" s="5" t="s">
        <v>2</v>
      </c>
      <c r="D98" s="5"/>
      <c r="E98" s="5"/>
      <c r="F98" s="5"/>
      <c r="G98" s="5"/>
      <c r="H98" s="5"/>
      <c r="I98" s="5"/>
      <c r="J98" s="5"/>
      <c r="K98" s="5"/>
      <c r="M98" s="20"/>
      <c r="N98" s="20"/>
      <c r="O98" s="20"/>
      <c r="P98" s="20"/>
      <c r="Q98" s="20"/>
      <c r="R98" s="20"/>
      <c r="S98" s="20"/>
      <c r="T98" s="20"/>
      <c r="U98" s="20"/>
      <c r="V98" s="149"/>
      <c r="W98" s="148"/>
      <c r="Z98" s="73"/>
      <c r="AA98" s="77"/>
      <c r="AB98" s="77"/>
      <c r="AC98" s="77"/>
      <c r="AD98" s="77"/>
      <c r="AE98" s="77"/>
      <c r="AF98" s="73"/>
    </row>
    <row r="99" spans="2:32" ht="12.75" customHeight="1" x14ac:dyDescent="0.2">
      <c r="B99" s="150"/>
      <c r="C99" s="5" t="s">
        <v>1</v>
      </c>
      <c r="D99" s="5"/>
      <c r="E99" s="5"/>
      <c r="F99" s="5"/>
      <c r="G99" s="5"/>
      <c r="H99" s="5"/>
      <c r="I99" s="5"/>
      <c r="J99" s="5"/>
      <c r="K99" s="5"/>
      <c r="M99" s="20"/>
      <c r="N99" s="20"/>
      <c r="O99" s="20"/>
      <c r="P99" s="20"/>
      <c r="Q99" s="20"/>
      <c r="R99" s="20"/>
      <c r="S99" s="20"/>
      <c r="T99" s="20"/>
      <c r="U99" s="20"/>
      <c r="V99" s="149"/>
      <c r="W99" s="148"/>
      <c r="Z99" s="73"/>
      <c r="AA99" s="77"/>
      <c r="AB99" s="77"/>
      <c r="AC99" s="77"/>
      <c r="AD99" s="77"/>
      <c r="AE99" s="77"/>
      <c r="AF99" s="73"/>
    </row>
    <row r="100" spans="2:32" ht="12.75" customHeight="1" x14ac:dyDescent="0.2">
      <c r="B100" s="147"/>
      <c r="C100" s="4" t="s">
        <v>3</v>
      </c>
      <c r="D100" s="4"/>
      <c r="E100" s="4"/>
      <c r="F100" s="4"/>
      <c r="G100" s="4"/>
      <c r="H100" s="4"/>
      <c r="I100" s="4"/>
      <c r="J100" s="4"/>
      <c r="K100" s="4"/>
      <c r="M100" s="20"/>
      <c r="N100" s="20"/>
      <c r="O100" s="20"/>
      <c r="P100" s="20"/>
      <c r="Q100" s="20"/>
      <c r="R100" s="20"/>
      <c r="S100" s="20"/>
      <c r="T100" s="20"/>
      <c r="U100" s="20"/>
      <c r="V100" s="149"/>
      <c r="W100" s="148"/>
      <c r="Z100" s="73"/>
      <c r="AA100" s="77"/>
      <c r="AB100" s="77"/>
      <c r="AC100" s="77"/>
      <c r="AD100" s="77"/>
      <c r="AE100" s="77"/>
      <c r="AF100" s="73"/>
    </row>
    <row r="101" spans="2:32" ht="12.75" customHeight="1" x14ac:dyDescent="0.2">
      <c r="B101" s="146">
        <f>IF(Settings!$E$11=12,IF(B79+6&lt;=12,B79+6,B79+6-12),IF(AND(Settings!$E$11=24,B79+6&gt;=24),B79+6-24,B79+6))</f>
        <v>1</v>
      </c>
      <c r="C101" s="6" t="s">
        <v>0</v>
      </c>
      <c r="D101" s="6"/>
      <c r="E101" s="6"/>
      <c r="F101" s="6"/>
      <c r="G101" s="6"/>
      <c r="H101" s="6"/>
      <c r="I101" s="6"/>
      <c r="J101" s="6"/>
      <c r="K101" s="6"/>
      <c r="Z101" s="73"/>
      <c r="AA101" s="77"/>
      <c r="AB101" s="77"/>
      <c r="AC101" s="77"/>
      <c r="AD101" s="77"/>
      <c r="AE101" s="77"/>
      <c r="AF101" s="73"/>
    </row>
    <row r="102" spans="2:32" ht="12.75" customHeight="1" x14ac:dyDescent="0.2">
      <c r="B102" s="150"/>
      <c r="C102" s="5" t="s">
        <v>2</v>
      </c>
      <c r="D102" s="5"/>
      <c r="E102" s="5"/>
      <c r="F102" s="5"/>
      <c r="G102" s="5"/>
      <c r="H102" s="5"/>
      <c r="I102" s="5"/>
      <c r="J102" s="5"/>
      <c r="K102" s="5"/>
      <c r="M102" s="34" t="s">
        <v>11</v>
      </c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Z102" s="73"/>
      <c r="AA102" s="77"/>
      <c r="AB102" s="77"/>
      <c r="AC102" s="77"/>
      <c r="AD102" s="77"/>
      <c r="AE102" s="77"/>
      <c r="AF102" s="73"/>
    </row>
    <row r="103" spans="2:32" ht="12.75" customHeight="1" x14ac:dyDescent="0.2">
      <c r="B103" s="150"/>
      <c r="C103" s="5" t="s">
        <v>1</v>
      </c>
      <c r="D103" s="5"/>
      <c r="E103" s="5"/>
      <c r="F103" s="5"/>
      <c r="G103" s="5"/>
      <c r="H103" s="5"/>
      <c r="I103" s="5"/>
      <c r="J103" s="5"/>
      <c r="K103" s="5"/>
      <c r="M103" s="67" t="str">
        <f t="array" ref="M103">IF(ISERROR(INDEX(Events[],SMALL(IF(Events[Date]=$E$70,ROW(Events[Date])),ROW()-ROW($M$102))-3,4)),"-",INDEX(Events[],SMALL(IF(Events[Date]=$E$70,ROW(Events[Date])),ROW()-ROW($M$102))-3,4))</f>
        <v>-</v>
      </c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Z103" s="73"/>
      <c r="AA103" s="77"/>
      <c r="AB103" s="77"/>
      <c r="AC103" s="77"/>
      <c r="AD103" s="77"/>
      <c r="AE103" s="77"/>
      <c r="AF103" s="73"/>
    </row>
    <row r="104" spans="2:32" ht="12.75" customHeight="1" x14ac:dyDescent="0.2">
      <c r="B104" s="147"/>
      <c r="C104" s="4" t="s">
        <v>3</v>
      </c>
      <c r="D104" s="4"/>
      <c r="E104" s="4"/>
      <c r="F104" s="4"/>
      <c r="G104" s="4"/>
      <c r="H104" s="4"/>
      <c r="I104" s="4"/>
      <c r="J104" s="4"/>
      <c r="K104" s="4"/>
      <c r="M104" s="67" t="str">
        <f t="array" ref="M104">IF(ISERROR(INDEX(Events[],SMALL(IF(Events[Date]=$E$70,ROW(Events[Date])),ROW()-ROW($M$102))-3,4)),"-",INDEX(Events[],SMALL(IF(Events[Date]=$E$70,ROW(Events[Date])),ROW()-ROW($M$102))-3,4))</f>
        <v>-</v>
      </c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Z104" s="73"/>
      <c r="AA104" s="77"/>
      <c r="AB104" s="77"/>
      <c r="AC104" s="77"/>
      <c r="AD104" s="77"/>
      <c r="AE104" s="77"/>
      <c r="AF104" s="73"/>
    </row>
    <row r="105" spans="2:32" ht="12.75" customHeight="1" x14ac:dyDescent="0.2">
      <c r="B105" s="146">
        <f>IF(Settings!$E$11=12,IF(B79+7&lt;=12,B79+7,B79+7-12),IF(AND(Settings!$E$11=24,B79+7&gt;=24),B79+7-24,B79+7))</f>
        <v>2</v>
      </c>
      <c r="C105" s="6" t="s">
        <v>0</v>
      </c>
      <c r="D105" s="6"/>
      <c r="E105" s="6"/>
      <c r="F105" s="6"/>
      <c r="G105" s="6"/>
      <c r="H105" s="6"/>
      <c r="I105" s="6"/>
      <c r="J105" s="6"/>
      <c r="K105" s="6"/>
      <c r="M105" s="67" t="str">
        <f t="array" ref="M105">IF(ISERROR(INDEX(Events[],SMALL(IF(Events[Date]=$E$70,ROW(Events[Date])),ROW()-ROW($M$102))-3,4)),"-",INDEX(Events[],SMALL(IF(Events[Date]=$E$70,ROW(Events[Date])),ROW()-ROW($M$102))-3,4))</f>
        <v>-</v>
      </c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Z105" s="73"/>
      <c r="AA105" s="77"/>
      <c r="AB105" s="77"/>
      <c r="AC105" s="77"/>
      <c r="AD105" s="77"/>
      <c r="AE105" s="77"/>
      <c r="AF105" s="73"/>
    </row>
    <row r="106" spans="2:32" ht="12.75" customHeight="1" x14ac:dyDescent="0.2">
      <c r="B106" s="150"/>
      <c r="C106" s="5" t="s">
        <v>2</v>
      </c>
      <c r="D106" s="5"/>
      <c r="E106" s="5"/>
      <c r="F106" s="5"/>
      <c r="G106" s="5"/>
      <c r="H106" s="5"/>
      <c r="I106" s="5"/>
      <c r="J106" s="5"/>
      <c r="K106" s="5"/>
      <c r="M106" s="67" t="str">
        <f t="array" ref="M106">IF(ISERROR(INDEX(Events[],SMALL(IF(Events[Date]=$E$70,ROW(Events[Date])),ROW()-ROW($M$102))-3,4)),"-",INDEX(Events[],SMALL(IF(Events[Date]=$E$70,ROW(Events[Date])),ROW()-ROW($M$102))-3,4))</f>
        <v>-</v>
      </c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Z106" s="73"/>
      <c r="AA106" s="77"/>
      <c r="AB106" s="77"/>
      <c r="AC106" s="77"/>
      <c r="AD106" s="77"/>
      <c r="AE106" s="77"/>
      <c r="AF106" s="73"/>
    </row>
    <row r="107" spans="2:32" ht="12.75" customHeight="1" x14ac:dyDescent="0.2">
      <c r="B107" s="150"/>
      <c r="C107" s="5" t="s">
        <v>1</v>
      </c>
      <c r="D107" s="5"/>
      <c r="E107" s="5"/>
      <c r="F107" s="5"/>
      <c r="G107" s="5"/>
      <c r="H107" s="5"/>
      <c r="I107" s="5"/>
      <c r="J107" s="5"/>
      <c r="K107" s="5"/>
      <c r="M107" s="67" t="str">
        <f t="array" ref="M107">IF(ISERROR(INDEX(Events[],SMALL(IF(Events[Date]=$E$70,ROW(Events[Date])),ROW()-ROW($M$102))-3,4)),"-",INDEX(Events[],SMALL(IF(Events[Date]=$E$70,ROW(Events[Date])),ROW()-ROW($M$102))-3,4))</f>
        <v>-</v>
      </c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Z107" s="73"/>
      <c r="AA107" s="73"/>
      <c r="AB107" s="73"/>
      <c r="AC107" s="74"/>
      <c r="AD107" s="75"/>
      <c r="AE107" s="76"/>
      <c r="AF107" s="73"/>
    </row>
    <row r="108" spans="2:32" ht="12.75" customHeight="1" x14ac:dyDescent="0.2">
      <c r="B108" s="147"/>
      <c r="C108" s="4" t="s">
        <v>3</v>
      </c>
      <c r="D108" s="4"/>
      <c r="E108" s="4"/>
      <c r="F108" s="4"/>
      <c r="G108" s="4"/>
      <c r="H108" s="4"/>
      <c r="I108" s="4"/>
      <c r="J108" s="4"/>
      <c r="K108" s="4"/>
      <c r="M108" s="67" t="str">
        <f t="array" ref="M108">IF(ISERROR(INDEX(Events[],SMALL(IF(Events[Date]=$E$70,ROW(Events[Date])),ROW()-ROW($M$102))-3,4)),"-",INDEX(Events[],SMALL(IF(Events[Date]=$E$70,ROW(Events[Date])),ROW()-ROW($M$102))-3,4))</f>
        <v>-</v>
      </c>
      <c r="N108" s="66"/>
      <c r="O108" s="66"/>
      <c r="P108" s="66"/>
      <c r="Q108" s="66"/>
      <c r="R108" s="66"/>
      <c r="S108" s="66"/>
      <c r="T108" s="66"/>
      <c r="U108" s="66"/>
      <c r="V108" s="66"/>
      <c r="W108" s="66"/>
    </row>
    <row r="109" spans="2:32" ht="12.75" customHeight="1" x14ac:dyDescent="0.2">
      <c r="B109" s="146">
        <f>IF(Settings!$E$11=12,IF(B79+8&lt;=12,B79+8,B79+8-12),IF(AND(Settings!$E$11=24,B79+8&gt;=24),B79+8-24,B79+8))</f>
        <v>3</v>
      </c>
      <c r="C109" s="6" t="s">
        <v>0</v>
      </c>
      <c r="D109" s="6"/>
      <c r="E109" s="6"/>
      <c r="F109" s="6"/>
      <c r="G109" s="6"/>
      <c r="H109" s="6"/>
      <c r="I109" s="6"/>
      <c r="J109" s="6"/>
      <c r="K109" s="6"/>
      <c r="M109" s="67" t="str">
        <f t="array" ref="M109">IF(ISERROR(INDEX(Events[],SMALL(IF(Events[Date]=$E$70,ROW(Events[Date])),ROW()-ROW($M$102))-3,4)),"-",INDEX(Events[],SMALL(IF(Events[Date]=$E$70,ROW(Events[Date])),ROW()-ROW($M$102))-3,4))</f>
        <v>-</v>
      </c>
      <c r="N109" s="66"/>
      <c r="O109" s="66"/>
      <c r="P109" s="66"/>
      <c r="Q109" s="66"/>
      <c r="R109" s="66"/>
      <c r="S109" s="66"/>
      <c r="T109" s="66"/>
      <c r="U109" s="66"/>
      <c r="V109" s="66"/>
      <c r="W109" s="66"/>
    </row>
    <row r="110" spans="2:32" ht="12.75" customHeight="1" x14ac:dyDescent="0.2">
      <c r="B110" s="150"/>
      <c r="C110" s="5" t="s">
        <v>2</v>
      </c>
      <c r="D110" s="5"/>
      <c r="E110" s="5"/>
      <c r="F110" s="5"/>
      <c r="G110" s="5"/>
      <c r="H110" s="5"/>
      <c r="I110" s="5"/>
      <c r="J110" s="5"/>
      <c r="K110" s="5"/>
      <c r="M110" s="67" t="str">
        <f t="array" ref="M110">IF(ISERROR(INDEX(Events[],SMALL(IF(Events[Date]=$E$70,ROW(Events[Date])),ROW()-ROW($M$102))-3,4)),"-",INDEX(Events[],SMALL(IF(Events[Date]=$E$70,ROW(Events[Date])),ROW()-ROW($M$102))-3,4))</f>
        <v>-</v>
      </c>
      <c r="N110" s="66"/>
      <c r="O110" s="66"/>
      <c r="P110" s="66"/>
      <c r="Q110" s="66"/>
      <c r="R110" s="66"/>
      <c r="S110" s="66"/>
      <c r="T110" s="66"/>
      <c r="U110" s="66"/>
      <c r="V110" s="66"/>
      <c r="W110" s="66"/>
    </row>
    <row r="111" spans="2:32" ht="12.75" customHeight="1" x14ac:dyDescent="0.2">
      <c r="B111" s="150"/>
      <c r="C111" s="5" t="s">
        <v>1</v>
      </c>
      <c r="D111" s="5"/>
      <c r="E111" s="5"/>
      <c r="F111" s="5"/>
      <c r="G111" s="5"/>
      <c r="H111" s="5"/>
      <c r="I111" s="5"/>
      <c r="J111" s="5"/>
      <c r="K111" s="5"/>
      <c r="M111" s="67" t="str">
        <f t="array" ref="M111">IF(ISERROR(INDEX(Events[],SMALL(IF(Events[Date]=$E$70,ROW(Events[Date])),ROW()-ROW($M$102))-3,4)),"-",INDEX(Events[],SMALL(IF(Events[Date]=$E$70,ROW(Events[Date])),ROW()-ROW($M$102))-3,4))</f>
        <v>-</v>
      </c>
      <c r="N111" s="66"/>
      <c r="O111" s="66"/>
      <c r="P111" s="66"/>
      <c r="Q111" s="66"/>
      <c r="R111" s="66"/>
      <c r="S111" s="66"/>
      <c r="T111" s="66"/>
      <c r="U111" s="66"/>
      <c r="V111" s="66"/>
      <c r="W111" s="66"/>
    </row>
    <row r="112" spans="2:32" ht="12.75" customHeight="1" x14ac:dyDescent="0.2">
      <c r="B112" s="147"/>
      <c r="C112" s="4" t="s">
        <v>3</v>
      </c>
      <c r="D112" s="4"/>
      <c r="E112" s="4"/>
      <c r="F112" s="4"/>
      <c r="G112" s="4"/>
      <c r="H112" s="4"/>
      <c r="I112" s="4"/>
      <c r="J112" s="4"/>
      <c r="K112" s="4"/>
      <c r="M112" s="67" t="str">
        <f t="array" ref="M112">IF(ISERROR(INDEX(Events[],SMALL(IF(Events[Date]=$E$70,ROW(Events[Date])),ROW()-ROW($M$102))-3,4)),"-",INDEX(Events[],SMALL(IF(Events[Date]=$E$70,ROW(Events[Date])),ROW()-ROW($M$102))-3,4))</f>
        <v>-</v>
      </c>
      <c r="N112" s="66"/>
      <c r="O112" s="66"/>
      <c r="P112" s="66"/>
      <c r="Q112" s="66"/>
      <c r="R112" s="66"/>
      <c r="S112" s="66"/>
      <c r="T112" s="66"/>
      <c r="U112" s="66"/>
      <c r="V112" s="66"/>
      <c r="W112" s="66"/>
    </row>
    <row r="113" spans="2:23" ht="12.75" customHeight="1" x14ac:dyDescent="0.2">
      <c r="B113" s="146">
        <f>IF(Settings!$E$11=12,IF(B79+9&lt;=12,B79+9,B79+9-12),IF(AND(Settings!$E$11=24,B79+9&gt;=24),B79+9-24,B79+9))</f>
        <v>4</v>
      </c>
      <c r="C113" s="6" t="s">
        <v>0</v>
      </c>
      <c r="D113" s="6"/>
      <c r="E113" s="6"/>
      <c r="F113" s="6"/>
      <c r="G113" s="6"/>
      <c r="H113" s="6"/>
      <c r="I113" s="6"/>
      <c r="J113" s="6"/>
      <c r="K113" s="6"/>
      <c r="M113" s="67" t="str">
        <f t="array" ref="M113">IF(ISERROR(INDEX(Events[],SMALL(IF(Events[Date]=$E$70,ROW(Events[Date])),ROW()-ROW($M$102))-3,4)),"-",INDEX(Events[],SMALL(IF(Events[Date]=$E$70,ROW(Events[Date])),ROW()-ROW($M$102))-3,4))</f>
        <v>-</v>
      </c>
      <c r="N113" s="66"/>
      <c r="O113" s="66"/>
      <c r="P113" s="66"/>
      <c r="Q113" s="66"/>
      <c r="R113" s="66"/>
      <c r="S113" s="66"/>
      <c r="T113" s="66"/>
      <c r="U113" s="66"/>
      <c r="V113" s="66"/>
      <c r="W113" s="66"/>
    </row>
    <row r="114" spans="2:23" ht="12.75" customHeight="1" x14ac:dyDescent="0.2">
      <c r="B114" s="150"/>
      <c r="C114" s="5" t="s">
        <v>2</v>
      </c>
      <c r="D114" s="5"/>
      <c r="E114" s="5"/>
      <c r="F114" s="5"/>
      <c r="G114" s="5"/>
      <c r="H114" s="5"/>
      <c r="I114" s="5"/>
      <c r="J114" s="5"/>
      <c r="K114" s="5"/>
    </row>
    <row r="115" spans="2:23" ht="12.75" customHeight="1" x14ac:dyDescent="0.2">
      <c r="B115" s="150"/>
      <c r="C115" s="5" t="s">
        <v>1</v>
      </c>
      <c r="D115" s="5"/>
      <c r="E115" s="5"/>
      <c r="F115" s="5"/>
      <c r="G115" s="5"/>
      <c r="H115" s="5"/>
      <c r="I115" s="5"/>
      <c r="J115" s="5"/>
      <c r="K115" s="5"/>
      <c r="M115" s="12" t="s">
        <v>13</v>
      </c>
      <c r="N115" s="12"/>
      <c r="O115" s="12"/>
      <c r="P115" s="12"/>
      <c r="Q115" s="12"/>
      <c r="R115" s="12"/>
      <c r="S115" s="12"/>
      <c r="T115" s="12"/>
      <c r="U115" s="12"/>
      <c r="V115" s="151" t="str">
        <f>_currency_symbol</f>
        <v>$</v>
      </c>
      <c r="W115" s="151"/>
    </row>
    <row r="116" spans="2:23" ht="12.75" customHeight="1" x14ac:dyDescent="0.2">
      <c r="B116" s="147"/>
      <c r="C116" s="4" t="s">
        <v>3</v>
      </c>
      <c r="D116" s="4"/>
      <c r="E116" s="4"/>
      <c r="F116" s="4"/>
      <c r="G116" s="4"/>
      <c r="H116" s="4"/>
      <c r="I116" s="4"/>
      <c r="J116" s="4"/>
      <c r="K116" s="4"/>
      <c r="M116" s="152"/>
      <c r="N116" s="152"/>
      <c r="O116" s="152"/>
      <c r="P116" s="152"/>
      <c r="Q116" s="152"/>
      <c r="R116" s="152"/>
      <c r="S116" s="152"/>
      <c r="T116" s="152"/>
      <c r="U116" s="152"/>
      <c r="V116" s="153"/>
      <c r="W116" s="152"/>
    </row>
    <row r="117" spans="2:23" ht="12.75" customHeight="1" x14ac:dyDescent="0.2">
      <c r="B117" s="146">
        <f>IF(Settings!$E$11=12,IF(B79+10&lt;=12,B79+10,B79+10-12),IF(AND(Settings!$E$11=24,B79+10&gt;=24),B79+10-24,B79+10))</f>
        <v>5</v>
      </c>
      <c r="C117" s="6" t="s">
        <v>0</v>
      </c>
      <c r="D117" s="6"/>
      <c r="E117" s="6"/>
      <c r="F117" s="6"/>
      <c r="G117" s="6"/>
      <c r="H117" s="6"/>
      <c r="I117" s="6"/>
      <c r="J117" s="6"/>
      <c r="K117" s="6"/>
      <c r="M117" s="148"/>
      <c r="N117" s="148"/>
      <c r="O117" s="148"/>
      <c r="P117" s="148"/>
      <c r="Q117" s="148"/>
      <c r="R117" s="148"/>
      <c r="S117" s="148"/>
      <c r="T117" s="148"/>
      <c r="U117" s="148"/>
      <c r="V117" s="149"/>
      <c r="W117" s="148"/>
    </row>
    <row r="118" spans="2:23" ht="12.75" customHeight="1" x14ac:dyDescent="0.2">
      <c r="B118" s="147"/>
      <c r="C118" s="4" t="s">
        <v>1</v>
      </c>
      <c r="D118" s="4"/>
      <c r="E118" s="4"/>
      <c r="F118" s="4"/>
      <c r="G118" s="4"/>
      <c r="H118" s="4"/>
      <c r="I118" s="4"/>
      <c r="J118" s="4"/>
      <c r="K118" s="4"/>
      <c r="M118" s="148"/>
      <c r="N118" s="148"/>
      <c r="O118" s="148"/>
      <c r="P118" s="148"/>
      <c r="Q118" s="148"/>
      <c r="R118" s="148"/>
      <c r="S118" s="148"/>
      <c r="T118" s="148"/>
      <c r="U118" s="148"/>
      <c r="V118" s="149"/>
      <c r="W118" s="148"/>
    </row>
    <row r="119" spans="2:23" ht="12.75" customHeight="1" x14ac:dyDescent="0.2">
      <c r="B119" s="146">
        <f>IF(Settings!$E$11=12,IF(B79+11&lt;=12,B79+11,B79+11-12),IF(AND(Settings!$E$11=24,B79+11&gt;=24),B79+11-24,B79+11))</f>
        <v>6</v>
      </c>
      <c r="C119" s="6" t="s">
        <v>0</v>
      </c>
      <c r="D119" s="6"/>
      <c r="E119" s="6"/>
      <c r="F119" s="6"/>
      <c r="G119" s="6"/>
      <c r="H119" s="6"/>
      <c r="I119" s="6"/>
      <c r="J119" s="6"/>
      <c r="K119" s="6"/>
      <c r="M119" s="148"/>
      <c r="N119" s="148"/>
      <c r="O119" s="148"/>
      <c r="P119" s="148"/>
      <c r="Q119" s="148"/>
      <c r="R119" s="148"/>
      <c r="S119" s="148"/>
      <c r="T119" s="148"/>
      <c r="U119" s="148"/>
      <c r="V119" s="149"/>
      <c r="W119" s="148"/>
    </row>
    <row r="120" spans="2:23" ht="12.75" customHeight="1" x14ac:dyDescent="0.2">
      <c r="B120" s="147"/>
      <c r="C120" s="4" t="s">
        <v>1</v>
      </c>
      <c r="D120" s="4"/>
      <c r="E120" s="4"/>
      <c r="F120" s="4"/>
      <c r="G120" s="4"/>
      <c r="H120" s="4"/>
      <c r="I120" s="4"/>
      <c r="J120" s="4"/>
      <c r="K120" s="4"/>
      <c r="M120" s="148"/>
      <c r="N120" s="148"/>
      <c r="O120" s="148"/>
      <c r="P120" s="148"/>
      <c r="Q120" s="148"/>
      <c r="R120" s="148"/>
      <c r="S120" s="148"/>
      <c r="T120" s="148"/>
      <c r="U120" s="148"/>
      <c r="V120" s="149"/>
      <c r="W120" s="148"/>
    </row>
    <row r="121" spans="2:23" ht="12.75" customHeight="1" x14ac:dyDescent="0.2">
      <c r="B121" s="146">
        <f>IF(Settings!$E$11=12,IF(B79+12&lt;=12,B79+12,B79+12-12),IF(AND(Settings!$E$11=24,B79+12&gt;=24),B79+12-24,B79+12))</f>
        <v>7</v>
      </c>
      <c r="C121" s="6" t="s">
        <v>0</v>
      </c>
      <c r="D121" s="6"/>
      <c r="E121" s="6"/>
      <c r="F121" s="6"/>
      <c r="G121" s="6"/>
      <c r="H121" s="6"/>
      <c r="I121" s="6"/>
      <c r="J121" s="6"/>
      <c r="K121" s="6"/>
      <c r="M121" s="148"/>
      <c r="N121" s="148"/>
      <c r="O121" s="148"/>
      <c r="P121" s="148"/>
      <c r="Q121" s="148"/>
      <c r="R121" s="148"/>
      <c r="S121" s="148"/>
      <c r="T121" s="148"/>
      <c r="U121" s="148"/>
      <c r="V121" s="149"/>
      <c r="W121" s="148"/>
    </row>
    <row r="122" spans="2:23" ht="12.75" customHeight="1" x14ac:dyDescent="0.2">
      <c r="B122" s="147"/>
      <c r="C122" s="4" t="s">
        <v>1</v>
      </c>
      <c r="D122" s="4"/>
      <c r="E122" s="4"/>
      <c r="F122" s="4"/>
      <c r="G122" s="4"/>
      <c r="H122" s="4"/>
      <c r="I122" s="4"/>
      <c r="J122" s="4"/>
      <c r="K122" s="4"/>
      <c r="M122" s="148"/>
      <c r="N122" s="148"/>
      <c r="O122" s="148"/>
      <c r="P122" s="148"/>
      <c r="Q122" s="148"/>
      <c r="R122" s="148"/>
      <c r="S122" s="148"/>
      <c r="T122" s="148"/>
      <c r="U122" s="148"/>
      <c r="V122" s="149"/>
      <c r="W122" s="148"/>
    </row>
    <row r="123" spans="2:23" ht="12.75" customHeight="1" x14ac:dyDescent="0.2">
      <c r="B123" s="146">
        <f>IF(Settings!$E$11=12,IF(B79+13&lt;=12,B79+13,B79+13-12),IF(AND(Settings!$E$11=24,B79+13&gt;=24),B79+13-24,B79+13))</f>
        <v>8</v>
      </c>
      <c r="C123" s="6" t="s">
        <v>0</v>
      </c>
      <c r="D123" s="6"/>
      <c r="E123" s="6"/>
      <c r="F123" s="6"/>
      <c r="G123" s="6"/>
      <c r="H123" s="6"/>
      <c r="I123" s="6"/>
      <c r="J123" s="6"/>
      <c r="K123" s="6"/>
      <c r="M123" s="148"/>
      <c r="N123" s="148"/>
      <c r="O123" s="148"/>
      <c r="P123" s="148"/>
      <c r="Q123" s="148"/>
      <c r="R123" s="148"/>
      <c r="S123" s="148"/>
      <c r="T123" s="148"/>
      <c r="U123" s="148"/>
      <c r="V123" s="149"/>
      <c r="W123" s="148"/>
    </row>
    <row r="124" spans="2:23" ht="12.75" customHeight="1" x14ac:dyDescent="0.2">
      <c r="B124" s="147"/>
      <c r="C124" s="4" t="s">
        <v>1</v>
      </c>
      <c r="D124" s="4"/>
      <c r="E124" s="4"/>
      <c r="F124" s="4"/>
      <c r="G124" s="4"/>
      <c r="H124" s="4"/>
      <c r="I124" s="4"/>
      <c r="J124" s="4"/>
      <c r="K124" s="4"/>
      <c r="M124" s="148"/>
      <c r="N124" s="148"/>
      <c r="O124" s="148"/>
      <c r="P124" s="148"/>
      <c r="Q124" s="148"/>
      <c r="R124" s="148"/>
      <c r="S124" s="148"/>
      <c r="T124" s="148"/>
      <c r="U124" s="148"/>
      <c r="V124" s="149"/>
      <c r="W124" s="148"/>
    </row>
    <row r="125" spans="2:23" ht="12.75" customHeight="1" x14ac:dyDescent="0.2">
      <c r="B125" s="146">
        <f>IF(Settings!$E$11=12,IF(B79+14&lt;=12,B79+14,B79+14-12),IF(AND(Settings!$E$11=24,B79+14&gt;=24),B79+14-24,B79+14))</f>
        <v>9</v>
      </c>
      <c r="C125" s="6" t="s">
        <v>0</v>
      </c>
      <c r="D125" s="6"/>
      <c r="E125" s="6"/>
      <c r="F125" s="6"/>
      <c r="G125" s="6"/>
      <c r="H125" s="6"/>
      <c r="I125" s="6"/>
      <c r="J125" s="6"/>
      <c r="K125" s="6"/>
      <c r="M125" s="148"/>
      <c r="N125" s="148"/>
      <c r="O125" s="148"/>
      <c r="P125" s="148"/>
      <c r="Q125" s="148"/>
      <c r="R125" s="148"/>
      <c r="S125" s="148"/>
      <c r="T125" s="148"/>
      <c r="U125" s="148"/>
      <c r="V125" s="149"/>
      <c r="W125" s="148"/>
    </row>
    <row r="126" spans="2:23" ht="12.75" customHeight="1" x14ac:dyDescent="0.2">
      <c r="B126" s="147"/>
      <c r="C126" s="4" t="s">
        <v>1</v>
      </c>
      <c r="D126" s="4"/>
      <c r="E126" s="4"/>
      <c r="F126" s="4"/>
      <c r="G126" s="4"/>
      <c r="H126" s="4"/>
      <c r="I126" s="4"/>
      <c r="J126" s="4"/>
      <c r="K126" s="4"/>
      <c r="M126" s="148"/>
      <c r="N126" s="148"/>
      <c r="O126" s="148"/>
      <c r="P126" s="148"/>
      <c r="Q126" s="148"/>
      <c r="R126" s="148"/>
      <c r="S126" s="148"/>
      <c r="T126" s="148"/>
      <c r="U126" s="148"/>
      <c r="V126" s="149"/>
      <c r="W126" s="148"/>
    </row>
    <row r="127" spans="2:23" ht="5.0999999999999996" customHeight="1" x14ac:dyDescent="0.2">
      <c r="B127" s="25"/>
      <c r="C127" s="2"/>
      <c r="D127" s="2"/>
      <c r="E127" s="2"/>
      <c r="F127" s="2"/>
      <c r="G127" s="2"/>
      <c r="H127" s="2"/>
      <c r="I127" s="2"/>
      <c r="J127" s="2"/>
      <c r="K127" s="2"/>
    </row>
    <row r="128" spans="2:23" ht="12.75" customHeight="1" x14ac:dyDescent="0.2">
      <c r="B128" s="29" t="s">
        <v>15</v>
      </c>
      <c r="C128" s="28"/>
      <c r="D128" s="28"/>
      <c r="E128" s="28"/>
      <c r="F128" s="28"/>
      <c r="G128" s="28"/>
      <c r="H128" s="28"/>
      <c r="I128" s="28"/>
      <c r="J128" s="28"/>
      <c r="K128" s="28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</row>
    <row r="129" spans="2:23" ht="12.75" customHeight="1" x14ac:dyDescent="0.2">
      <c r="B129" s="30"/>
      <c r="C129" s="6"/>
      <c r="D129" s="6"/>
      <c r="E129" s="6"/>
      <c r="F129" s="6"/>
      <c r="G129" s="6"/>
      <c r="H129" s="6"/>
      <c r="I129" s="6"/>
      <c r="J129" s="6"/>
      <c r="K129" s="6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</row>
    <row r="130" spans="2:23" ht="12.75" customHeight="1" x14ac:dyDescent="0.2">
      <c r="B130" s="31"/>
      <c r="C130" s="5"/>
      <c r="D130" s="5"/>
      <c r="E130" s="5"/>
      <c r="F130" s="5"/>
      <c r="G130" s="5"/>
      <c r="H130" s="5"/>
      <c r="I130" s="5"/>
      <c r="J130" s="5"/>
      <c r="K130" s="5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</row>
    <row r="131" spans="2:23" ht="12.75" customHeight="1" x14ac:dyDescent="0.2">
      <c r="B131" s="31"/>
      <c r="C131" s="5"/>
      <c r="D131" s="5"/>
      <c r="E131" s="5"/>
      <c r="F131" s="5"/>
      <c r="G131" s="5"/>
      <c r="H131" s="5"/>
      <c r="I131" s="5"/>
      <c r="J131" s="5"/>
      <c r="K131" s="5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</row>
    <row r="132" spans="2:23" ht="12.75" customHeight="1" x14ac:dyDescent="0.2">
      <c r="B132" s="31"/>
      <c r="C132" s="5"/>
      <c r="D132" s="5"/>
      <c r="E132" s="5"/>
      <c r="F132" s="5"/>
      <c r="G132" s="5"/>
      <c r="H132" s="5"/>
      <c r="I132" s="5"/>
      <c r="J132" s="5"/>
      <c r="K132" s="5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</row>
    <row r="133" spans="2:23" ht="12.75" customHeight="1" x14ac:dyDescent="0.2">
      <c r="B133" s="5"/>
      <c r="C133" s="5"/>
      <c r="D133" s="5"/>
      <c r="E133" s="5"/>
      <c r="F133" s="5"/>
      <c r="G133" s="5"/>
      <c r="H133" s="5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</row>
  </sheetData>
  <mergeCells count="132">
    <mergeCell ref="M55:U55"/>
    <mergeCell ref="M56:U56"/>
    <mergeCell ref="M57:U57"/>
    <mergeCell ref="V57:W57"/>
    <mergeCell ref="V58:W58"/>
    <mergeCell ref="V59:W59"/>
    <mergeCell ref="V60:W60"/>
    <mergeCell ref="E6:G7"/>
    <mergeCell ref="E4:G5"/>
    <mergeCell ref="M59:U59"/>
    <mergeCell ref="M60:U60"/>
    <mergeCell ref="V50:W50"/>
    <mergeCell ref="V51:W51"/>
    <mergeCell ref="V52:W52"/>
    <mergeCell ref="V53:W53"/>
    <mergeCell ref="V54:W54"/>
    <mergeCell ref="V55:W55"/>
    <mergeCell ref="V56:W56"/>
    <mergeCell ref="B53:B54"/>
    <mergeCell ref="B55:B56"/>
    <mergeCell ref="B57:B58"/>
    <mergeCell ref="B23:B26"/>
    <mergeCell ref="B27:B30"/>
    <mergeCell ref="B31:B34"/>
    <mergeCell ref="V33:W33"/>
    <mergeCell ref="V34:W34"/>
    <mergeCell ref="V29:W29"/>
    <mergeCell ref="V30:W30"/>
    <mergeCell ref="V31:W31"/>
    <mergeCell ref="V32:W32"/>
    <mergeCell ref="V24:W24"/>
    <mergeCell ref="V25:W25"/>
    <mergeCell ref="V26:W26"/>
    <mergeCell ref="V27:W27"/>
    <mergeCell ref="V28:W28"/>
    <mergeCell ref="M58:U58"/>
    <mergeCell ref="V49:W49"/>
    <mergeCell ref="M50:U50"/>
    <mergeCell ref="M51:U51"/>
    <mergeCell ref="M52:U52"/>
    <mergeCell ref="M53:U53"/>
    <mergeCell ref="M54:U54"/>
    <mergeCell ref="B4:D9"/>
    <mergeCell ref="AA6:AE6"/>
    <mergeCell ref="B59:B60"/>
    <mergeCell ref="B35:B38"/>
    <mergeCell ref="B39:B42"/>
    <mergeCell ref="B43:B46"/>
    <mergeCell ref="B47:B50"/>
    <mergeCell ref="N17:O17"/>
    <mergeCell ref="I4:O4"/>
    <mergeCell ref="Q4:W4"/>
    <mergeCell ref="B15:B18"/>
    <mergeCell ref="B19:B22"/>
    <mergeCell ref="N18:O18"/>
    <mergeCell ref="N19:O19"/>
    <mergeCell ref="N20:O20"/>
    <mergeCell ref="N21:O21"/>
    <mergeCell ref="B13:B14"/>
    <mergeCell ref="N12:O12"/>
    <mergeCell ref="N13:O13"/>
    <mergeCell ref="N14:O14"/>
    <mergeCell ref="N15:O15"/>
    <mergeCell ref="N16:O16"/>
    <mergeCell ref="N22:O22"/>
    <mergeCell ref="B51:B52"/>
    <mergeCell ref="N78:O78"/>
    <mergeCell ref="B79:B80"/>
    <mergeCell ref="N79:O79"/>
    <mergeCell ref="N80:O80"/>
    <mergeCell ref="B70:D75"/>
    <mergeCell ref="E70:G71"/>
    <mergeCell ref="I70:O70"/>
    <mergeCell ref="Q70:W70"/>
    <mergeCell ref="E72:G73"/>
    <mergeCell ref="B85:B88"/>
    <mergeCell ref="N85:O85"/>
    <mergeCell ref="N86:O86"/>
    <mergeCell ref="N87:O87"/>
    <mergeCell ref="N88:O88"/>
    <mergeCell ref="B81:B84"/>
    <mergeCell ref="N81:O81"/>
    <mergeCell ref="N82:O82"/>
    <mergeCell ref="N83:O83"/>
    <mergeCell ref="N84:O84"/>
    <mergeCell ref="B97:B100"/>
    <mergeCell ref="V97:W97"/>
    <mergeCell ref="V98:W98"/>
    <mergeCell ref="V99:W99"/>
    <mergeCell ref="V100:W100"/>
    <mergeCell ref="B89:B92"/>
    <mergeCell ref="V90:W90"/>
    <mergeCell ref="V91:W91"/>
    <mergeCell ref="V92:W92"/>
    <mergeCell ref="B93:B96"/>
    <mergeCell ref="V93:W93"/>
    <mergeCell ref="V94:W94"/>
    <mergeCell ref="V95:W95"/>
    <mergeCell ref="V96:W96"/>
    <mergeCell ref="M118:U118"/>
    <mergeCell ref="V118:W118"/>
    <mergeCell ref="B101:B104"/>
    <mergeCell ref="B105:B108"/>
    <mergeCell ref="B109:B112"/>
    <mergeCell ref="B113:B116"/>
    <mergeCell ref="V115:W115"/>
    <mergeCell ref="M116:U116"/>
    <mergeCell ref="V116:W116"/>
    <mergeCell ref="B2:E2"/>
    <mergeCell ref="B125:B126"/>
    <mergeCell ref="M125:U125"/>
    <mergeCell ref="V125:W125"/>
    <mergeCell ref="M126:U126"/>
    <mergeCell ref="V126:W126"/>
    <mergeCell ref="B123:B124"/>
    <mergeCell ref="M123:U123"/>
    <mergeCell ref="V123:W123"/>
    <mergeCell ref="M124:U124"/>
    <mergeCell ref="V124:W124"/>
    <mergeCell ref="B121:B122"/>
    <mergeCell ref="M121:U121"/>
    <mergeCell ref="V121:W121"/>
    <mergeCell ref="M122:U122"/>
    <mergeCell ref="V122:W122"/>
    <mergeCell ref="B119:B120"/>
    <mergeCell ref="M119:U119"/>
    <mergeCell ref="V119:W119"/>
    <mergeCell ref="M120:U120"/>
    <mergeCell ref="V120:W120"/>
    <mergeCell ref="B117:B118"/>
    <mergeCell ref="M117:U117"/>
    <mergeCell ref="V117:W117"/>
  </mergeCells>
  <conditionalFormatting sqref="I6:O11">
    <cfRule type="cellIs" dxfId="5" priority="8" stopIfTrue="1" operator="equal">
      <formula>$E$4</formula>
    </cfRule>
  </conditionalFormatting>
  <conditionalFormatting sqref="I72:O77">
    <cfRule type="cellIs" dxfId="4" priority="1" stopIfTrue="1" operator="equal">
      <formula>$E$70</formula>
    </cfRule>
  </conditionalFormatting>
  <conditionalFormatting sqref="I6:O11 Q6:W11">
    <cfRule type="expression" dxfId="3" priority="12" stopIfTrue="1">
      <formula>AND(NOT(I6=""),NOT(ISERROR(MATCH(I6,_upcoming_events,0)-3)))</formula>
    </cfRule>
  </conditionalFormatting>
  <conditionalFormatting sqref="I72:O77 Q72:W77">
    <cfRule type="expression" dxfId="2" priority="6" stopIfTrue="1">
      <formula>AND(NOT(I72=""),NOT(ISERROR(MATCH(I72,_upcoming_events,0)-3)))</formula>
    </cfRule>
  </conditionalFormatting>
  <hyperlinks>
    <hyperlink ref="B2" r:id="rId1" display="http://www.spreadsheet123.com/calendars/excel-daily-planner.html"/>
    <hyperlink ref="B2:E2" r:id="rId2" tooltip="Daily Planner Template" display="Daily Planner Template"/>
  </hyperlinks>
  <printOptions horizontalCentered="1"/>
  <pageMargins left="0.47244094488188981" right="0.47244094488188981" top="0.19685039370078741" bottom="0.35433070866141736" header="0.11811023622047245" footer="3.937007874015748E-2"/>
  <pageSetup paperSize="9" orientation="portrait" r:id="rId3"/>
  <headerFooter>
    <oddFooter>&amp;L&amp;10© 2015 Spreadsheet123 LTD&amp;R&amp;10http://www.spreadsheet123.com/calendars/excel-daily-planner.html</oddFooter>
  </headerFooter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stopIfTrue="1" id="{EC20201B-62BA-4369-A405-A0163D7C39C1}">
            <xm:f>AND(NOT(I6=""),NOT(ISERROR(MATCH(I6,_holiday_dates,0)-3)),OR(INDEX(_holiday_country,MATCH(I6,_holiday_dates,0))=Settings!$E$15,INDEX(_holiday_country,MATCH(I6,_holiday_dates,0))="",Settings!$E$15="All"))</xm:f>
            <x14:dxf>
              <fill>
                <patternFill>
                  <bgColor theme="0" tint="-0.14996795556505021"/>
                </patternFill>
              </fill>
            </x14:dxf>
          </x14:cfRule>
          <xm:sqref>I6:O11 Q6:W11 Q72:W77</xm:sqref>
        </x14:conditionalFormatting>
        <x14:conditionalFormatting xmlns:xm="http://schemas.microsoft.com/office/excel/2006/main">
          <x14:cfRule type="expression" priority="5" stopIfTrue="1" id="{7F9F016B-F234-44A7-9D6A-4B40F4F1D717}">
            <xm:f>AND(NOT(I72=""),NOT(ISERROR(MATCH(I72,_holiday_dates,0)-3)),OR(INDEX(_holiday_country,MATCH(I72,_holiday_dates,0))=Settings!$E$15,INDEX(_holiday_country,MATCH(I72,_holiday_dates,0))="",Settings!$E$15="All"))</xm:f>
            <x14:dxf>
              <fill>
                <patternFill>
                  <bgColor theme="0" tint="-0.14996795556505021"/>
                </patternFill>
              </fill>
            </x14:dxf>
          </x14:cfRule>
          <xm:sqref>I72:O77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7"/>
  <sheetViews>
    <sheetView showGridLines="0" workbookViewId="0">
      <selection activeCell="J15" sqref="J15"/>
    </sheetView>
  </sheetViews>
  <sheetFormatPr defaultRowHeight="14.25" x14ac:dyDescent="0.2"/>
  <cols>
    <col min="1" max="1" width="1.7109375" style="1" customWidth="1"/>
    <col min="2" max="4" width="9.140625" style="1"/>
    <col min="5" max="5" width="11.85546875" style="36" customWidth="1"/>
    <col min="6" max="16384" width="9.140625" style="1"/>
  </cols>
  <sheetData>
    <row r="1" spans="2:7" s="35" customFormat="1" ht="24.95" customHeight="1" x14ac:dyDescent="0.25">
      <c r="B1" s="129" t="s">
        <v>16</v>
      </c>
      <c r="C1" s="121"/>
      <c r="D1" s="121"/>
      <c r="E1" s="122"/>
      <c r="F1" s="121"/>
      <c r="G1" s="121"/>
    </row>
    <row r="3" spans="2:7" s="35" customFormat="1" ht="21.95" customHeight="1" x14ac:dyDescent="0.25">
      <c r="B3" s="120" t="s">
        <v>82</v>
      </c>
      <c r="C3" s="108"/>
      <c r="D3" s="108"/>
      <c r="E3" s="109"/>
      <c r="F3" s="108"/>
      <c r="G3" s="108"/>
    </row>
    <row r="4" spans="2:7" ht="6.95" customHeight="1" x14ac:dyDescent="0.2">
      <c r="B4" s="110"/>
      <c r="C4" s="110"/>
      <c r="D4" s="110"/>
      <c r="E4" s="111"/>
      <c r="F4" s="110"/>
      <c r="G4" s="110"/>
    </row>
    <row r="5" spans="2:7" s="35" customFormat="1" ht="18" customHeight="1" x14ac:dyDescent="0.25">
      <c r="B5" s="119" t="s">
        <v>17</v>
      </c>
      <c r="C5" s="118"/>
      <c r="D5" s="118"/>
      <c r="E5" s="114">
        <v>42510</v>
      </c>
      <c r="F5" s="118"/>
      <c r="G5" s="118"/>
    </row>
    <row r="6" spans="2:7" ht="5.0999999999999996" customHeight="1" x14ac:dyDescent="0.2">
      <c r="B6" s="113"/>
      <c r="C6" s="110"/>
      <c r="D6" s="110"/>
      <c r="E6" s="111"/>
      <c r="F6" s="110"/>
      <c r="G6" s="110"/>
    </row>
    <row r="7" spans="2:7" s="35" customFormat="1" ht="18" customHeight="1" x14ac:dyDescent="0.25">
      <c r="B7" s="119" t="s">
        <v>18</v>
      </c>
      <c r="C7" s="118"/>
      <c r="D7" s="118"/>
      <c r="E7" s="115" t="s">
        <v>5</v>
      </c>
      <c r="F7" s="118"/>
      <c r="G7" s="118"/>
    </row>
    <row r="8" spans="2:7" ht="5.0999999999999996" customHeight="1" x14ac:dyDescent="0.2">
      <c r="B8" s="113"/>
      <c r="C8" s="110"/>
      <c r="D8" s="110"/>
      <c r="E8" s="111"/>
      <c r="F8" s="110"/>
      <c r="G8" s="110"/>
    </row>
    <row r="9" spans="2:7" s="35" customFormat="1" ht="18" customHeight="1" x14ac:dyDescent="0.25">
      <c r="B9" s="119" t="s">
        <v>19</v>
      </c>
      <c r="C9" s="118"/>
      <c r="D9" s="118"/>
      <c r="E9" s="115" t="s">
        <v>14</v>
      </c>
      <c r="F9" s="118"/>
      <c r="G9" s="118"/>
    </row>
    <row r="10" spans="2:7" ht="5.0999999999999996" customHeight="1" x14ac:dyDescent="0.2">
      <c r="B10" s="113"/>
      <c r="C10" s="110"/>
      <c r="D10" s="110"/>
      <c r="E10" s="111"/>
      <c r="F10" s="110"/>
      <c r="G10" s="110"/>
    </row>
    <row r="11" spans="2:7" s="35" customFormat="1" ht="18" customHeight="1" x14ac:dyDescent="0.25">
      <c r="B11" s="119" t="s">
        <v>20</v>
      </c>
      <c r="C11" s="118"/>
      <c r="D11" s="118"/>
      <c r="E11" s="115">
        <v>12</v>
      </c>
      <c r="F11" s="118"/>
      <c r="G11" s="118"/>
    </row>
    <row r="12" spans="2:7" ht="5.0999999999999996" customHeight="1" x14ac:dyDescent="0.2">
      <c r="B12" s="113"/>
      <c r="C12" s="110"/>
      <c r="D12" s="110"/>
      <c r="E12" s="111"/>
      <c r="F12" s="110"/>
      <c r="G12" s="110"/>
    </row>
    <row r="13" spans="2:7" s="35" customFormat="1" ht="18" customHeight="1" x14ac:dyDescent="0.25">
      <c r="B13" s="119" t="s">
        <v>21</v>
      </c>
      <c r="C13" s="118"/>
      <c r="D13" s="118"/>
      <c r="E13" s="116">
        <v>7</v>
      </c>
      <c r="F13" s="118"/>
      <c r="G13" s="118"/>
    </row>
    <row r="14" spans="2:7" ht="5.0999999999999996" customHeight="1" x14ac:dyDescent="0.2">
      <c r="B14" s="113"/>
      <c r="C14" s="110"/>
      <c r="D14" s="110"/>
      <c r="E14" s="111"/>
      <c r="F14" s="110"/>
      <c r="G14" s="110"/>
    </row>
    <row r="15" spans="2:7" s="35" customFormat="1" ht="18" customHeight="1" x14ac:dyDescent="0.25">
      <c r="B15" s="119" t="s">
        <v>69</v>
      </c>
      <c r="C15" s="118"/>
      <c r="D15" s="118"/>
      <c r="E15" s="115" t="s">
        <v>72</v>
      </c>
      <c r="F15" s="118"/>
      <c r="G15" s="118"/>
    </row>
    <row r="16" spans="2:7" x14ac:dyDescent="0.2">
      <c r="B16" s="110"/>
      <c r="C16" s="110"/>
      <c r="D16" s="110"/>
      <c r="E16" s="111"/>
      <c r="F16" s="110"/>
      <c r="G16" s="110"/>
    </row>
    <row r="18" spans="2:7" s="35" customFormat="1" ht="21.95" customHeight="1" x14ac:dyDescent="0.25">
      <c r="B18" s="120" t="s">
        <v>70</v>
      </c>
      <c r="C18" s="108"/>
      <c r="D18" s="108"/>
      <c r="E18" s="109"/>
      <c r="F18" s="108"/>
      <c r="G18" s="108"/>
    </row>
    <row r="19" spans="2:7" ht="6.95" customHeight="1" x14ac:dyDescent="0.2">
      <c r="B19" s="110"/>
      <c r="C19" s="110"/>
      <c r="D19" s="110"/>
      <c r="E19" s="112" t="s">
        <v>72</v>
      </c>
      <c r="F19" s="110"/>
      <c r="G19" s="110"/>
    </row>
    <row r="20" spans="2:7" s="35" customFormat="1" ht="18" customHeight="1" x14ac:dyDescent="0.25">
      <c r="B20" s="117"/>
      <c r="C20" s="118"/>
      <c r="D20" s="118"/>
      <c r="E20" s="115" t="s">
        <v>71</v>
      </c>
      <c r="F20" s="118"/>
      <c r="G20" s="118"/>
    </row>
    <row r="21" spans="2:7" s="35" customFormat="1" ht="18" customHeight="1" x14ac:dyDescent="0.25">
      <c r="B21" s="117"/>
      <c r="C21" s="118"/>
      <c r="D21" s="118"/>
      <c r="E21" s="115" t="s">
        <v>48</v>
      </c>
      <c r="F21" s="118"/>
      <c r="G21" s="118"/>
    </row>
    <row r="22" spans="2:7" s="35" customFormat="1" ht="18" customHeight="1" x14ac:dyDescent="0.25">
      <c r="B22" s="117"/>
      <c r="C22" s="118"/>
      <c r="D22" s="118"/>
      <c r="E22" s="115" t="s">
        <v>66</v>
      </c>
      <c r="F22" s="118"/>
      <c r="G22" s="118"/>
    </row>
    <row r="23" spans="2:7" s="35" customFormat="1" ht="18" customHeight="1" x14ac:dyDescent="0.25">
      <c r="B23" s="117"/>
      <c r="C23" s="118"/>
      <c r="D23" s="118"/>
      <c r="E23" s="115"/>
      <c r="F23" s="118"/>
      <c r="G23" s="118"/>
    </row>
    <row r="24" spans="2:7" s="35" customFormat="1" ht="18" customHeight="1" x14ac:dyDescent="0.25">
      <c r="B24" s="117"/>
      <c r="C24" s="118"/>
      <c r="D24" s="118"/>
      <c r="E24" s="115"/>
      <c r="F24" s="118"/>
      <c r="G24" s="118"/>
    </row>
    <row r="25" spans="2:7" s="35" customFormat="1" ht="18" customHeight="1" x14ac:dyDescent="0.25">
      <c r="B25" s="117"/>
      <c r="C25" s="118"/>
      <c r="D25" s="118"/>
      <c r="E25" s="115"/>
      <c r="F25" s="118"/>
      <c r="G25" s="118"/>
    </row>
    <row r="26" spans="2:7" s="35" customFormat="1" ht="18" customHeight="1" x14ac:dyDescent="0.25">
      <c r="B26" s="117"/>
      <c r="C26" s="118"/>
      <c r="D26" s="118"/>
      <c r="E26" s="115"/>
      <c r="F26" s="118"/>
      <c r="G26" s="118"/>
    </row>
    <row r="27" spans="2:7" x14ac:dyDescent="0.2">
      <c r="B27" s="110"/>
      <c r="C27" s="110"/>
      <c r="D27" s="110"/>
      <c r="E27" s="111"/>
      <c r="F27" s="110"/>
      <c r="G27" s="110"/>
    </row>
  </sheetData>
  <dataValidations count="3">
    <dataValidation type="list" allowBlank="1" showInputMessage="1" showErrorMessage="1" sqref="E7">
      <formula1>"Sunday,Monday,Tuesday,Wednesday,Thursday,Friday,Saturday"</formula1>
    </dataValidation>
    <dataValidation type="list" allowBlank="1" showInputMessage="1" showErrorMessage="1" sqref="E11">
      <formula1>"12,24"</formula1>
    </dataValidation>
    <dataValidation type="list" allowBlank="1" showInputMessage="1" showErrorMessage="1" sqref="E15">
      <formula1>_country_list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showGridLines="0" workbookViewId="0">
      <selection activeCell="A13" sqref="A13"/>
    </sheetView>
  </sheetViews>
  <sheetFormatPr defaultRowHeight="14.25" x14ac:dyDescent="0.25"/>
  <cols>
    <col min="1" max="1" width="9.140625" style="35"/>
    <col min="2" max="2" width="9.140625" style="36"/>
    <col min="3" max="3" width="7" style="36" customWidth="1"/>
    <col min="4" max="4" width="7.7109375" style="36" customWidth="1"/>
    <col min="5" max="5" width="11.140625" style="36" customWidth="1"/>
    <col min="6" max="6" width="36.7109375" style="35" customWidth="1"/>
    <col min="7" max="7" width="15.7109375" style="35" customWidth="1"/>
    <col min="8" max="16384" width="9.140625" style="35"/>
  </cols>
  <sheetData>
    <row r="1" spans="1:7" ht="35.1" customHeight="1" x14ac:dyDescent="0.25">
      <c r="A1" s="83" t="s">
        <v>39</v>
      </c>
      <c r="B1" s="85"/>
      <c r="C1" s="85"/>
      <c r="D1" s="85"/>
      <c r="E1" s="85"/>
      <c r="F1" s="83"/>
      <c r="G1" s="83"/>
    </row>
    <row r="3" spans="1:7" s="90" customFormat="1" ht="21.95" customHeight="1" x14ac:dyDescent="0.25">
      <c r="A3" s="88" t="s">
        <v>75</v>
      </c>
      <c r="B3" s="89"/>
      <c r="C3" s="89"/>
      <c r="D3" s="89"/>
      <c r="E3" s="89"/>
      <c r="F3" s="88"/>
      <c r="G3" s="88"/>
    </row>
    <row r="4" spans="1:7" ht="18" customHeight="1" x14ac:dyDescent="0.25">
      <c r="A4" s="56" t="s">
        <v>4</v>
      </c>
      <c r="B4" s="58"/>
      <c r="C4" s="58" t="s">
        <v>26</v>
      </c>
      <c r="D4" s="58" t="s">
        <v>57</v>
      </c>
      <c r="E4" s="58" t="s">
        <v>58</v>
      </c>
      <c r="F4" s="56" t="s">
        <v>78</v>
      </c>
      <c r="G4" s="56" t="s">
        <v>44</v>
      </c>
    </row>
    <row r="5" spans="1:7" x14ac:dyDescent="0.25">
      <c r="A5" s="84">
        <f t="shared" ref="A5:A17" si="0">IF(OR(ISBLANK(C5),ISBLANK(D5),ISBLANK(E5)),"",IF(_month&lt;=C5,DATE(_year,C5,1+((D5-(E5&gt;=WEEKDAY(DATE(_year,C5,1))))*7)+(E5-WEEKDAY(DATE(_year,C5,1)))),DATE(_year+1,C5,1+((D5-(E5&gt;=WEEKDAY(DATE(_year+1,C5,1))))*7)+(E5-WEEKDAY(DATE(_year+1,C5,1))))))</f>
        <v>42492</v>
      </c>
      <c r="B5" s="37"/>
      <c r="C5" s="37">
        <v>5</v>
      </c>
      <c r="D5" s="37">
        <v>1</v>
      </c>
      <c r="E5" s="37">
        <v>2</v>
      </c>
      <c r="F5" s="57" t="s">
        <v>62</v>
      </c>
      <c r="G5" s="57" t="s">
        <v>48</v>
      </c>
    </row>
    <row r="6" spans="1:7" x14ac:dyDescent="0.25">
      <c r="A6" s="84">
        <f t="shared" si="0"/>
        <v>42498</v>
      </c>
      <c r="B6" s="37"/>
      <c r="C6" s="37">
        <v>5</v>
      </c>
      <c r="D6" s="37">
        <v>2</v>
      </c>
      <c r="E6" s="37">
        <v>1</v>
      </c>
      <c r="F6" s="57" t="s">
        <v>67</v>
      </c>
      <c r="G6" s="57" t="s">
        <v>71</v>
      </c>
    </row>
    <row r="7" spans="1:7" x14ac:dyDescent="0.25">
      <c r="A7" s="84">
        <f t="shared" si="0"/>
        <v>42520</v>
      </c>
      <c r="B7" s="37"/>
      <c r="C7" s="37">
        <v>6</v>
      </c>
      <c r="D7" s="37">
        <v>0</v>
      </c>
      <c r="E7" s="37">
        <v>2</v>
      </c>
      <c r="F7" s="57" t="s">
        <v>74</v>
      </c>
      <c r="G7" s="57" t="s">
        <v>71</v>
      </c>
    </row>
    <row r="8" spans="1:7" x14ac:dyDescent="0.25">
      <c r="A8" s="84">
        <f t="shared" si="0"/>
        <v>42540</v>
      </c>
      <c r="B8" s="37"/>
      <c r="C8" s="37">
        <v>6</v>
      </c>
      <c r="D8" s="37">
        <v>3</v>
      </c>
      <c r="E8" s="37">
        <v>1</v>
      </c>
      <c r="F8" s="57" t="s">
        <v>68</v>
      </c>
      <c r="G8" s="57"/>
    </row>
    <row r="9" spans="1:7" x14ac:dyDescent="0.25">
      <c r="A9" s="84">
        <f t="shared" si="0"/>
        <v>42618</v>
      </c>
      <c r="B9" s="37"/>
      <c r="C9" s="37">
        <v>9</v>
      </c>
      <c r="D9" s="37">
        <v>1</v>
      </c>
      <c r="E9" s="37">
        <v>2</v>
      </c>
      <c r="F9" s="57" t="s">
        <v>56</v>
      </c>
      <c r="G9" s="57" t="s">
        <v>71</v>
      </c>
    </row>
    <row r="10" spans="1:7" x14ac:dyDescent="0.25">
      <c r="A10" s="84">
        <f t="shared" si="0"/>
        <v>42653</v>
      </c>
      <c r="B10" s="37"/>
      <c r="C10" s="37">
        <v>10</v>
      </c>
      <c r="D10" s="37">
        <v>2</v>
      </c>
      <c r="E10" s="37">
        <v>2</v>
      </c>
      <c r="F10" s="57" t="s">
        <v>50</v>
      </c>
      <c r="G10" s="57" t="s">
        <v>66</v>
      </c>
    </row>
    <row r="11" spans="1:7" x14ac:dyDescent="0.25">
      <c r="A11" s="84">
        <f t="shared" si="0"/>
        <v>42698</v>
      </c>
      <c r="B11" s="37"/>
      <c r="C11" s="37">
        <v>11</v>
      </c>
      <c r="D11" s="37">
        <v>4</v>
      </c>
      <c r="E11" s="37">
        <v>5</v>
      </c>
      <c r="F11" s="57" t="s">
        <v>50</v>
      </c>
      <c r="G11" s="57" t="s">
        <v>71</v>
      </c>
    </row>
    <row r="12" spans="1:7" x14ac:dyDescent="0.25">
      <c r="A12" s="84">
        <f t="shared" si="0"/>
        <v>42687</v>
      </c>
      <c r="B12" s="37"/>
      <c r="C12" s="37">
        <v>11</v>
      </c>
      <c r="D12" s="37">
        <v>2</v>
      </c>
      <c r="E12" s="37">
        <v>1</v>
      </c>
      <c r="F12" s="57" t="s">
        <v>73</v>
      </c>
      <c r="G12" s="57" t="s">
        <v>48</v>
      </c>
    </row>
    <row r="13" spans="1:7" x14ac:dyDescent="0.25">
      <c r="A13" s="84" t="str">
        <f t="shared" si="0"/>
        <v/>
      </c>
      <c r="B13" s="37"/>
      <c r="C13" s="37"/>
      <c r="D13" s="37"/>
      <c r="E13" s="37"/>
      <c r="F13" s="57"/>
      <c r="G13" s="57"/>
    </row>
    <row r="14" spans="1:7" x14ac:dyDescent="0.25">
      <c r="A14" s="84" t="str">
        <f t="shared" si="0"/>
        <v/>
      </c>
      <c r="B14" s="37"/>
      <c r="C14" s="37"/>
      <c r="D14" s="37"/>
      <c r="E14" s="37"/>
      <c r="F14" s="57"/>
      <c r="G14" s="57"/>
    </row>
    <row r="15" spans="1:7" x14ac:dyDescent="0.25">
      <c r="A15" s="84" t="str">
        <f t="shared" si="0"/>
        <v/>
      </c>
      <c r="B15" s="37"/>
      <c r="C15" s="37"/>
      <c r="D15" s="37"/>
      <c r="E15" s="37"/>
      <c r="F15" s="57"/>
      <c r="G15" s="57"/>
    </row>
    <row r="16" spans="1:7" x14ac:dyDescent="0.25">
      <c r="A16" s="84" t="str">
        <f t="shared" si="0"/>
        <v/>
      </c>
      <c r="B16" s="37"/>
      <c r="C16" s="37"/>
      <c r="D16" s="37"/>
      <c r="E16" s="37"/>
      <c r="F16" s="57"/>
      <c r="G16" s="57"/>
    </row>
    <row r="17" spans="1:7" x14ac:dyDescent="0.25">
      <c r="A17" s="84" t="str">
        <f t="shared" si="0"/>
        <v/>
      </c>
      <c r="B17" s="37"/>
      <c r="C17" s="37"/>
      <c r="D17" s="37"/>
      <c r="E17" s="37"/>
      <c r="F17" s="57"/>
      <c r="G17" s="57"/>
    </row>
    <row r="19" spans="1:7" s="90" customFormat="1" ht="21.95" customHeight="1" x14ac:dyDescent="0.25">
      <c r="A19" s="88" t="s">
        <v>77</v>
      </c>
      <c r="B19" s="89"/>
      <c r="C19" s="89"/>
      <c r="D19" s="89"/>
      <c r="E19" s="89"/>
      <c r="F19" s="88"/>
      <c r="G19" s="88"/>
    </row>
    <row r="20" spans="1:7" ht="18" customHeight="1" x14ac:dyDescent="0.25">
      <c r="A20" s="56" t="s">
        <v>4</v>
      </c>
      <c r="B20" s="58"/>
      <c r="C20" s="58"/>
      <c r="D20" s="58"/>
      <c r="E20" s="58"/>
      <c r="F20" s="56" t="s">
        <v>78</v>
      </c>
      <c r="G20" s="56" t="s">
        <v>44</v>
      </c>
    </row>
    <row r="21" spans="1:7" x14ac:dyDescent="0.25">
      <c r="A21" s="84">
        <f>IF(_month&lt;=5,DOLLAR(("4/"&amp;(_year))/7+MOD(19*MOD((_year),19)-7,30)*14%,)*7-46+(7*3-WEEKDAY(DOLLAR(("4/"&amp;(_year))/7+MOD(19*MOD((_year),19)-7,30)*14%,)*7-46)+1),DOLLAR(("4/"&amp;(_year+1))/7+MOD(19*MOD((_year+1),19)-7,30)*14%,)*7-46+(7*3-WEEKDAY(DOLLAR(("4/"&amp;(_year+1))/7+MOD(19*MOD((_year+1),19)-7,30)*14%,)*7-46)+1))</f>
        <v>42435</v>
      </c>
      <c r="B21" s="37"/>
      <c r="C21" s="37"/>
      <c r="D21" s="37"/>
      <c r="E21" s="37"/>
      <c r="F21" s="57" t="s">
        <v>67</v>
      </c>
      <c r="G21" s="57" t="s">
        <v>48</v>
      </c>
    </row>
    <row r="22" spans="1:7" x14ac:dyDescent="0.25">
      <c r="A22" s="84">
        <f>IF(AND(_year&gt;1900,_year&lt;2199),IF(_month&lt;=6,DOLLAR(("4/"&amp;(_year))/7+MOD(19*MOD((_year),19)-7,30)*14%,)*7-8,DOLLAR(("4/"&amp;(_year+1))/7+MOD(19*MOD((_year+1),19)-7,30)*14%,)*7-8),0)</f>
        <v>42454</v>
      </c>
      <c r="B22" s="37"/>
      <c r="C22" s="37"/>
      <c r="D22" s="37"/>
      <c r="E22" s="37"/>
      <c r="F22" s="57" t="s">
        <v>45</v>
      </c>
      <c r="G22" s="57"/>
    </row>
    <row r="23" spans="1:7" x14ac:dyDescent="0.25">
      <c r="A23" s="84">
        <f>IF(AND(_year&gt;1900,_year&lt;2199),IF(_month&lt;=6,DOLLAR(("4/"&amp;(_year))/7+MOD(19*MOD((_year),19)-7,30)*14%,)*7-6,DOLLAR(("4/"&amp;(_year+1))/7+MOD(19*MOD((_year+1),19)-7,30)*14%,)*7-6),0)</f>
        <v>42456</v>
      </c>
      <c r="B23" s="37"/>
      <c r="C23" s="37"/>
      <c r="D23" s="37"/>
      <c r="E23" s="37"/>
      <c r="F23" s="57" t="s">
        <v>46</v>
      </c>
      <c r="G23" s="57"/>
    </row>
    <row r="24" spans="1:7" x14ac:dyDescent="0.25">
      <c r="A24" s="84">
        <f>IF(AND(_year&gt;1900,_year&lt;2199),IF(_month&lt;=6,DOLLAR(("4/"&amp;(_year))/7+MOD(19*MOD((_year),19)-7,30)*14%,)*7-5,DOLLAR(("4/"&amp;(_year+1))/7+MOD(19*MOD((_year+1),19)-7,30)*14%,)*7-5),0)</f>
        <v>42457</v>
      </c>
      <c r="B24" s="37"/>
      <c r="C24" s="37"/>
      <c r="D24" s="37"/>
      <c r="E24" s="37"/>
      <c r="F24" s="57" t="s">
        <v>47</v>
      </c>
      <c r="G24" s="57" t="s">
        <v>48</v>
      </c>
    </row>
    <row r="25" spans="1:7" x14ac:dyDescent="0.25">
      <c r="A25" s="84">
        <f>IF(_month&lt;=5,EOMONTH(DATE(_year,5,1),0)-WEEKDAY(EOMONTH(DATE(_year,5,1),0)+6)+1,EOMONTH(DATE(_year+1,5,1),0)-WEEKDAY(EOMONTH(DATE(_year+1,5,1),0)+6)+1)</f>
        <v>42520</v>
      </c>
      <c r="B25" s="37"/>
      <c r="C25" s="37"/>
      <c r="D25" s="37"/>
      <c r="E25" s="37"/>
      <c r="F25" s="57" t="s">
        <v>63</v>
      </c>
      <c r="G25" s="57" t="s">
        <v>48</v>
      </c>
    </row>
    <row r="26" spans="1:7" x14ac:dyDescent="0.25">
      <c r="A26" s="84">
        <f>IF(_month&lt;=8,EOMONTH(DATE(_year,8,1),0)-WEEKDAY(EOMONTH(DATE(_year,8,1),0)+6)+1,EOMONTH(DATE(_year+1,8,1),0)-WEEKDAY(EOMONTH(DATE(_year+1,8,1),0)+6)+1)</f>
        <v>42611</v>
      </c>
      <c r="B26" s="37"/>
      <c r="C26" s="37"/>
      <c r="D26" s="37"/>
      <c r="E26" s="37"/>
      <c r="F26" s="57" t="s">
        <v>61</v>
      </c>
      <c r="G26" s="57" t="s">
        <v>48</v>
      </c>
    </row>
    <row r="27" spans="1:7" x14ac:dyDescent="0.25">
      <c r="A27" s="84">
        <f>IF(WEEKDAY(IF(_month&gt;C45,DATE(_year+1,C45,B45),DATE(_year,C45,B45)))=7,IF(_month&gt;C45,DATE(_year+1,C45,B45+3),DATE(_year,C45,B45+3)),IF(WEEKDAY(IF(_month&gt;C45,DATE(_year+1,C45,B45),DATE(_year,C45,B45)))=1,IF(_month&gt;C45,DATE(_year+1,C45,B45+2),DATE(_year,C45,B45+2))))</f>
        <v>42731</v>
      </c>
      <c r="B27" s="37"/>
      <c r="C27" s="37"/>
      <c r="D27" s="37"/>
      <c r="E27" s="37"/>
      <c r="F27" s="57" t="s">
        <v>65</v>
      </c>
      <c r="G27" s="57" t="s">
        <v>48</v>
      </c>
    </row>
    <row r="28" spans="1:7" x14ac:dyDescent="0.25">
      <c r="A28" s="84" t="b">
        <f>IF(WEEKDAY(IF(_month&gt;C46,DATE(_year+1,C46,B46),DATE(_year,C46,B46)))=7,IF(_month&gt;C46,DATE(_year+1,C46,B46+2),DATE(_year,C46,B46+2)),IF(WEEKDAY(IF(_month&gt;C46,DATE(_year+1,C46,B46),DATE(_year,C46,B46)))=1,IF(_month&gt;C46,DATE(_year+1,C46,B46+1),DATE(_year,C46,B46+1))))</f>
        <v>0</v>
      </c>
      <c r="B28" s="37"/>
      <c r="C28" s="37"/>
      <c r="D28" s="37"/>
      <c r="E28" s="37"/>
      <c r="F28" s="57" t="s">
        <v>64</v>
      </c>
      <c r="G28" s="35" t="s">
        <v>48</v>
      </c>
    </row>
    <row r="29" spans="1:7" x14ac:dyDescent="0.25">
      <c r="A29" s="84"/>
      <c r="B29" s="37"/>
      <c r="C29" s="37"/>
      <c r="D29" s="37"/>
      <c r="E29" s="37"/>
      <c r="F29" s="57"/>
      <c r="G29" s="57"/>
    </row>
    <row r="30" spans="1:7" x14ac:dyDescent="0.25">
      <c r="A30" s="84"/>
      <c r="B30" s="37"/>
      <c r="C30" s="37"/>
      <c r="D30" s="37"/>
      <c r="E30" s="37"/>
      <c r="F30" s="57"/>
      <c r="G30" s="57"/>
    </row>
    <row r="31" spans="1:7" x14ac:dyDescent="0.25">
      <c r="A31" s="84"/>
      <c r="B31" s="37"/>
      <c r="C31" s="37"/>
      <c r="D31" s="37"/>
      <c r="E31" s="37"/>
      <c r="F31" s="57"/>
      <c r="G31" s="57"/>
    </row>
    <row r="32" spans="1:7" x14ac:dyDescent="0.25">
      <c r="A32" s="84"/>
      <c r="B32" s="37"/>
      <c r="C32" s="37"/>
      <c r="D32" s="37"/>
      <c r="E32" s="37"/>
      <c r="F32" s="57"/>
      <c r="G32" s="57"/>
    </row>
    <row r="33" spans="1:7" x14ac:dyDescent="0.25">
      <c r="A33" s="84"/>
      <c r="B33" s="37"/>
      <c r="C33" s="37"/>
      <c r="D33" s="37"/>
      <c r="E33" s="37"/>
      <c r="F33" s="57"/>
      <c r="G33" s="57"/>
    </row>
    <row r="34" spans="1:7" x14ac:dyDescent="0.25">
      <c r="A34" s="84"/>
      <c r="B34" s="37"/>
      <c r="C34" s="37"/>
      <c r="D34" s="37"/>
      <c r="E34" s="37"/>
      <c r="F34" s="57"/>
      <c r="G34" s="57"/>
    </row>
    <row r="35" spans="1:7" x14ac:dyDescent="0.25">
      <c r="A35" s="84"/>
      <c r="B35" s="37"/>
      <c r="C35" s="37"/>
      <c r="D35" s="37"/>
      <c r="E35" s="37"/>
      <c r="F35" s="57"/>
      <c r="G35" s="57"/>
    </row>
    <row r="36" spans="1:7" x14ac:dyDescent="0.25">
      <c r="A36" s="84"/>
      <c r="B36" s="37"/>
      <c r="C36" s="37"/>
      <c r="D36" s="37"/>
      <c r="E36" s="37"/>
      <c r="F36" s="57"/>
      <c r="G36" s="57"/>
    </row>
    <row r="37" spans="1:7" x14ac:dyDescent="0.25">
      <c r="A37" s="84"/>
      <c r="B37" s="37"/>
      <c r="C37" s="37"/>
      <c r="D37" s="37"/>
      <c r="E37" s="37"/>
      <c r="F37" s="57"/>
      <c r="G37" s="57"/>
    </row>
    <row r="38" spans="1:7" x14ac:dyDescent="0.25">
      <c r="A38" s="84"/>
      <c r="B38" s="37"/>
      <c r="C38" s="37"/>
      <c r="D38" s="37"/>
      <c r="E38" s="37"/>
      <c r="F38" s="57"/>
      <c r="G38" s="57"/>
    </row>
    <row r="39" spans="1:7" x14ac:dyDescent="0.25">
      <c r="A39" s="84"/>
      <c r="B39" s="37"/>
      <c r="C39" s="37"/>
      <c r="D39" s="37"/>
      <c r="E39" s="37"/>
      <c r="F39" s="57"/>
      <c r="G39" s="57"/>
    </row>
    <row r="40" spans="1:7" x14ac:dyDescent="0.25">
      <c r="A40" s="84"/>
      <c r="B40" s="37"/>
      <c r="C40" s="37"/>
      <c r="D40" s="37"/>
      <c r="E40" s="37"/>
      <c r="F40" s="57"/>
      <c r="G40" s="57"/>
    </row>
    <row r="42" spans="1:7" s="90" customFormat="1" ht="21.95" customHeight="1" x14ac:dyDescent="0.25">
      <c r="A42" s="88" t="s">
        <v>76</v>
      </c>
      <c r="B42" s="89"/>
      <c r="C42" s="89"/>
      <c r="D42" s="89"/>
      <c r="E42" s="89"/>
      <c r="F42" s="88"/>
      <c r="G42" s="88"/>
    </row>
    <row r="43" spans="1:7" ht="18" customHeight="1" x14ac:dyDescent="0.25">
      <c r="A43" s="56" t="s">
        <v>4</v>
      </c>
      <c r="B43" s="58" t="s">
        <v>25</v>
      </c>
      <c r="C43" s="58" t="s">
        <v>26</v>
      </c>
      <c r="D43" s="58"/>
      <c r="E43" s="58"/>
      <c r="F43" s="56" t="s">
        <v>78</v>
      </c>
      <c r="G43" s="56" t="s">
        <v>44</v>
      </c>
    </row>
    <row r="44" spans="1:7" x14ac:dyDescent="0.25">
      <c r="A44" s="84">
        <f t="shared" ref="A44:A60" si="1">IF(OR(ISBLANK(B44),ISBLANK(C44)),"",IF(_month&gt;C44,DATE(_year+1,C44,B44),DATE(_year,C44,B44)))</f>
        <v>42728</v>
      </c>
      <c r="B44" s="37">
        <v>24</v>
      </c>
      <c r="C44" s="37">
        <v>12</v>
      </c>
      <c r="D44" s="37"/>
      <c r="E44" s="37"/>
      <c r="F44" s="57" t="s">
        <v>53</v>
      </c>
      <c r="G44" s="57"/>
    </row>
    <row r="45" spans="1:7" x14ac:dyDescent="0.25">
      <c r="A45" s="84">
        <f t="shared" si="1"/>
        <v>42729</v>
      </c>
      <c r="B45" s="37">
        <v>25</v>
      </c>
      <c r="C45" s="37">
        <v>12</v>
      </c>
      <c r="D45" s="37"/>
      <c r="E45" s="37"/>
      <c r="F45" s="57" t="s">
        <v>54</v>
      </c>
      <c r="G45" s="57"/>
    </row>
    <row r="46" spans="1:7" x14ac:dyDescent="0.25">
      <c r="A46" s="84">
        <f t="shared" si="1"/>
        <v>42730</v>
      </c>
      <c r="B46" s="37">
        <v>26</v>
      </c>
      <c r="C46" s="37">
        <v>12</v>
      </c>
      <c r="D46" s="37"/>
      <c r="E46" s="37"/>
      <c r="F46" s="57" t="s">
        <v>55</v>
      </c>
      <c r="G46" s="57" t="s">
        <v>48</v>
      </c>
    </row>
    <row r="47" spans="1:7" x14ac:dyDescent="0.25">
      <c r="A47" s="84">
        <f t="shared" si="1"/>
        <v>42735</v>
      </c>
      <c r="B47" s="37">
        <v>31</v>
      </c>
      <c r="C47" s="37">
        <v>12</v>
      </c>
      <c r="D47" s="37"/>
      <c r="E47" s="37"/>
      <c r="F47" s="57" t="s">
        <v>52</v>
      </c>
      <c r="G47" s="57"/>
    </row>
    <row r="48" spans="1:7" x14ac:dyDescent="0.25">
      <c r="A48" s="84">
        <f t="shared" si="1"/>
        <v>42736</v>
      </c>
      <c r="B48" s="37">
        <v>1</v>
      </c>
      <c r="C48" s="37">
        <v>1</v>
      </c>
      <c r="D48" s="37"/>
      <c r="E48" s="37"/>
      <c r="F48" s="57" t="s">
        <v>40</v>
      </c>
      <c r="G48" s="57"/>
    </row>
    <row r="49" spans="1:7" x14ac:dyDescent="0.25">
      <c r="A49" s="84">
        <f t="shared" si="1"/>
        <v>42768</v>
      </c>
      <c r="B49" s="37">
        <v>2</v>
      </c>
      <c r="C49" s="37">
        <v>2</v>
      </c>
      <c r="D49" s="37"/>
      <c r="E49" s="37"/>
      <c r="F49" s="57" t="s">
        <v>42</v>
      </c>
      <c r="G49" s="57" t="s">
        <v>71</v>
      </c>
    </row>
    <row r="50" spans="1:7" x14ac:dyDescent="0.25">
      <c r="A50" s="84">
        <f t="shared" si="1"/>
        <v>42780</v>
      </c>
      <c r="B50" s="37">
        <v>14</v>
      </c>
      <c r="C50" s="37">
        <v>2</v>
      </c>
      <c r="D50" s="37"/>
      <c r="E50" s="37"/>
      <c r="F50" s="57" t="s">
        <v>41</v>
      </c>
      <c r="G50" s="57"/>
    </row>
    <row r="51" spans="1:7" x14ac:dyDescent="0.25">
      <c r="A51" s="84">
        <f t="shared" si="1"/>
        <v>42826</v>
      </c>
      <c r="B51" s="37">
        <v>1</v>
      </c>
      <c r="C51" s="37">
        <v>4</v>
      </c>
      <c r="D51" s="37"/>
      <c r="E51" s="37"/>
      <c r="F51" s="57" t="s">
        <v>43</v>
      </c>
      <c r="G51" s="57"/>
    </row>
    <row r="52" spans="1:7" x14ac:dyDescent="0.25">
      <c r="A52" s="84">
        <f t="shared" si="1"/>
        <v>42555</v>
      </c>
      <c r="B52" s="37">
        <v>4</v>
      </c>
      <c r="C52" s="37">
        <v>7</v>
      </c>
      <c r="D52" s="37"/>
      <c r="E52" s="37"/>
      <c r="F52" s="57" t="s">
        <v>49</v>
      </c>
      <c r="G52" s="57" t="s">
        <v>71</v>
      </c>
    </row>
    <row r="53" spans="1:7" x14ac:dyDescent="0.25">
      <c r="A53" s="84">
        <f t="shared" si="1"/>
        <v>42674</v>
      </c>
      <c r="B53" s="37">
        <v>31</v>
      </c>
      <c r="C53" s="37">
        <v>10</v>
      </c>
      <c r="D53" s="37"/>
      <c r="E53" s="37"/>
      <c r="F53" s="57" t="s">
        <v>51</v>
      </c>
      <c r="G53" s="57"/>
    </row>
    <row r="54" spans="1:7" x14ac:dyDescent="0.25">
      <c r="A54" s="84" t="str">
        <f t="shared" si="1"/>
        <v/>
      </c>
      <c r="B54" s="37"/>
      <c r="C54" s="37"/>
      <c r="D54" s="37"/>
      <c r="E54" s="37"/>
      <c r="F54" s="57"/>
      <c r="G54" s="57"/>
    </row>
    <row r="55" spans="1:7" x14ac:dyDescent="0.25">
      <c r="A55" s="84" t="str">
        <f t="shared" si="1"/>
        <v/>
      </c>
      <c r="B55" s="37"/>
      <c r="C55" s="37"/>
      <c r="D55" s="37"/>
      <c r="E55" s="37"/>
      <c r="F55" s="57"/>
      <c r="G55" s="57"/>
    </row>
    <row r="56" spans="1:7" x14ac:dyDescent="0.25">
      <c r="A56" s="84" t="str">
        <f t="shared" si="1"/>
        <v/>
      </c>
      <c r="B56" s="37"/>
      <c r="C56" s="37"/>
      <c r="D56" s="37"/>
      <c r="E56" s="37"/>
      <c r="F56" s="57"/>
      <c r="G56" s="57"/>
    </row>
    <row r="57" spans="1:7" x14ac:dyDescent="0.25">
      <c r="A57" s="84" t="str">
        <f t="shared" si="1"/>
        <v/>
      </c>
      <c r="B57" s="37"/>
      <c r="C57" s="37"/>
      <c r="D57" s="37"/>
      <c r="E57" s="37"/>
      <c r="F57" s="57"/>
      <c r="G57" s="57"/>
    </row>
    <row r="58" spans="1:7" x14ac:dyDescent="0.25">
      <c r="A58" s="84" t="str">
        <f t="shared" si="1"/>
        <v/>
      </c>
      <c r="B58" s="37"/>
      <c r="C58" s="37"/>
      <c r="D58" s="37"/>
      <c r="E58" s="37"/>
      <c r="F58" s="57"/>
      <c r="G58" s="57"/>
    </row>
    <row r="59" spans="1:7" x14ac:dyDescent="0.25">
      <c r="A59" s="84" t="str">
        <f t="shared" si="1"/>
        <v/>
      </c>
      <c r="B59" s="37"/>
      <c r="C59" s="37"/>
      <c r="D59" s="37"/>
      <c r="E59" s="37"/>
      <c r="F59" s="57"/>
      <c r="G59" s="57"/>
    </row>
    <row r="60" spans="1:7" x14ac:dyDescent="0.25">
      <c r="A60" s="84" t="str">
        <f t="shared" si="1"/>
        <v/>
      </c>
      <c r="B60" s="37"/>
      <c r="C60" s="37"/>
      <c r="D60" s="37"/>
      <c r="E60" s="37"/>
      <c r="F60" s="57"/>
      <c r="G60" s="57"/>
    </row>
    <row r="62" spans="1:7" s="90" customFormat="1" ht="21.95" customHeight="1" x14ac:dyDescent="0.25">
      <c r="A62" s="88" t="s">
        <v>76</v>
      </c>
      <c r="B62" s="89"/>
      <c r="C62" s="89"/>
      <c r="D62" s="89"/>
      <c r="E62" s="89"/>
      <c r="F62" s="88"/>
      <c r="G62" s="88"/>
    </row>
    <row r="63" spans="1:7" ht="18" customHeight="1" x14ac:dyDescent="0.25">
      <c r="A63" s="56" t="s">
        <v>4</v>
      </c>
      <c r="B63" s="58" t="s">
        <v>25</v>
      </c>
      <c r="C63" s="58" t="s">
        <v>26</v>
      </c>
      <c r="D63" s="58"/>
      <c r="E63" s="58"/>
      <c r="F63" s="56" t="s">
        <v>78</v>
      </c>
      <c r="G63" s="56" t="s">
        <v>44</v>
      </c>
    </row>
    <row r="64" spans="1:7" x14ac:dyDescent="0.25">
      <c r="A64" s="84" t="str">
        <f t="shared" ref="A64:A69" si="2">IF(OR(ISBLANK(B64),ISBLANK(C64)),"",IF(_month&lt;=C64,DATE(_year,C64,B64),DATE(_year+1,C64,B64)))</f>
        <v/>
      </c>
      <c r="B64" s="37"/>
      <c r="C64" s="37"/>
      <c r="D64" s="37"/>
      <c r="E64" s="37"/>
      <c r="F64" s="57"/>
      <c r="G64" s="57"/>
    </row>
    <row r="65" spans="1:7" x14ac:dyDescent="0.25">
      <c r="A65" s="84" t="str">
        <f t="shared" si="2"/>
        <v/>
      </c>
      <c r="B65" s="37"/>
      <c r="C65" s="37"/>
      <c r="D65" s="37"/>
      <c r="E65" s="37"/>
      <c r="F65" s="57"/>
      <c r="G65" s="57"/>
    </row>
    <row r="66" spans="1:7" x14ac:dyDescent="0.25">
      <c r="A66" s="84" t="str">
        <f t="shared" si="2"/>
        <v/>
      </c>
      <c r="B66" s="37"/>
      <c r="C66" s="37"/>
      <c r="D66" s="37"/>
      <c r="E66" s="37"/>
      <c r="F66" s="57"/>
      <c r="G66" s="57"/>
    </row>
    <row r="67" spans="1:7" x14ac:dyDescent="0.25">
      <c r="A67" s="84" t="str">
        <f t="shared" si="2"/>
        <v/>
      </c>
      <c r="B67" s="37"/>
      <c r="C67" s="37"/>
      <c r="D67" s="37"/>
      <c r="E67" s="37"/>
      <c r="F67" s="57"/>
      <c r="G67" s="57"/>
    </row>
    <row r="68" spans="1:7" x14ac:dyDescent="0.25">
      <c r="A68" s="84" t="str">
        <f t="shared" si="2"/>
        <v/>
      </c>
      <c r="B68" s="37"/>
      <c r="C68" s="37"/>
      <c r="D68" s="37"/>
      <c r="E68" s="37"/>
      <c r="F68" s="57"/>
      <c r="G68" s="57"/>
    </row>
    <row r="69" spans="1:7" x14ac:dyDescent="0.25">
      <c r="A69" s="84" t="str">
        <f t="shared" si="2"/>
        <v/>
      </c>
      <c r="B69" s="37"/>
      <c r="C69" s="37"/>
      <c r="D69" s="37"/>
      <c r="E69" s="37"/>
      <c r="F69" s="57"/>
      <c r="G69" s="57"/>
    </row>
  </sheetData>
  <dataValidations count="1">
    <dataValidation type="list" allowBlank="1" showInputMessage="1" showErrorMessage="1" sqref="G44:G60 G21:G40 G5:G17 G64:G69">
      <formula1>_countryList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showGridLines="0" workbookViewId="0">
      <selection sqref="A1:XFD1"/>
    </sheetView>
  </sheetViews>
  <sheetFormatPr defaultRowHeight="14.25" x14ac:dyDescent="0.25"/>
  <cols>
    <col min="1" max="1" width="13.42578125" style="36" customWidth="1"/>
    <col min="2" max="2" width="9.140625" style="36"/>
    <col min="3" max="3" width="9.5703125" style="36" customWidth="1"/>
    <col min="4" max="4" width="39.28515625" style="35" customWidth="1"/>
    <col min="5" max="16384" width="9.140625" style="35"/>
  </cols>
  <sheetData>
    <row r="1" spans="1:4" s="81" customFormat="1" ht="35.1" customHeight="1" x14ac:dyDescent="0.25">
      <c r="A1" s="82" t="s">
        <v>28</v>
      </c>
      <c r="B1" s="79"/>
      <c r="C1" s="79"/>
      <c r="D1" s="80"/>
    </row>
    <row r="3" spans="1:4" ht="21.95" customHeight="1" x14ac:dyDescent="0.25">
      <c r="A3" s="61" t="s">
        <v>4</v>
      </c>
      <c r="B3" s="58" t="s">
        <v>25</v>
      </c>
      <c r="C3" s="58" t="s">
        <v>26</v>
      </c>
      <c r="D3" s="61" t="s">
        <v>27</v>
      </c>
    </row>
    <row r="4" spans="1:4" x14ac:dyDescent="0.25">
      <c r="A4" s="59">
        <f t="shared" ref="A4:A36" si="0">IF(OR(ISBLANK(B4),ISBLANK(C4)),"",IF(AND(_month=12,C4=1),DATE(_year+1,C4,B4),DATE(_year,C4,B4)))</f>
        <v>42705</v>
      </c>
      <c r="B4" s="37">
        <v>1</v>
      </c>
      <c r="C4" s="37">
        <v>12</v>
      </c>
      <c r="D4" s="60" t="s">
        <v>29</v>
      </c>
    </row>
    <row r="5" spans="1:4" x14ac:dyDescent="0.25">
      <c r="A5" s="59">
        <f t="shared" si="0"/>
        <v>42596</v>
      </c>
      <c r="B5" s="37">
        <v>14</v>
      </c>
      <c r="C5" s="37">
        <v>8</v>
      </c>
      <c r="D5" s="60" t="s">
        <v>30</v>
      </c>
    </row>
    <row r="6" spans="1:4" x14ac:dyDescent="0.25">
      <c r="A6" s="59">
        <f t="shared" si="0"/>
        <v>42630</v>
      </c>
      <c r="B6" s="37">
        <v>17</v>
      </c>
      <c r="C6" s="37">
        <v>9</v>
      </c>
      <c r="D6" s="60" t="s">
        <v>31</v>
      </c>
    </row>
    <row r="7" spans="1:4" x14ac:dyDescent="0.25">
      <c r="A7" s="59">
        <f t="shared" si="0"/>
        <v>42396</v>
      </c>
      <c r="B7" s="37">
        <v>27</v>
      </c>
      <c r="C7" s="37">
        <v>1</v>
      </c>
      <c r="D7" s="60" t="s">
        <v>32</v>
      </c>
    </row>
    <row r="8" spans="1:4" x14ac:dyDescent="0.25">
      <c r="A8" s="59">
        <f t="shared" si="0"/>
        <v>42488</v>
      </c>
      <c r="B8" s="37">
        <v>28</v>
      </c>
      <c r="C8" s="37">
        <v>4</v>
      </c>
      <c r="D8" s="60" t="s">
        <v>33</v>
      </c>
    </row>
    <row r="9" spans="1:4" x14ac:dyDescent="0.25">
      <c r="A9" s="59">
        <f t="shared" si="0"/>
        <v>42653</v>
      </c>
      <c r="B9" s="37">
        <v>10</v>
      </c>
      <c r="C9" s="37">
        <v>10</v>
      </c>
      <c r="D9" s="60" t="s">
        <v>34</v>
      </c>
    </row>
    <row r="10" spans="1:4" x14ac:dyDescent="0.25">
      <c r="A10" s="59">
        <f t="shared" si="0"/>
        <v>42613</v>
      </c>
      <c r="B10" s="37">
        <v>31</v>
      </c>
      <c r="C10" s="37">
        <v>8</v>
      </c>
      <c r="D10" s="60" t="s">
        <v>129</v>
      </c>
    </row>
    <row r="11" spans="1:4" x14ac:dyDescent="0.25">
      <c r="A11" s="59">
        <f t="shared" si="0"/>
        <v>42575</v>
      </c>
      <c r="B11" s="37">
        <v>24</v>
      </c>
      <c r="C11" s="37">
        <v>7</v>
      </c>
      <c r="D11" s="60" t="s">
        <v>35</v>
      </c>
    </row>
    <row r="12" spans="1:4" x14ac:dyDescent="0.25">
      <c r="A12" s="59">
        <f t="shared" si="0"/>
        <v>42576</v>
      </c>
      <c r="B12" s="37">
        <v>25</v>
      </c>
      <c r="C12" s="37">
        <v>7</v>
      </c>
      <c r="D12" s="60" t="s">
        <v>36</v>
      </c>
    </row>
    <row r="13" spans="1:4" x14ac:dyDescent="0.25">
      <c r="A13" s="59">
        <f t="shared" si="0"/>
        <v>42577</v>
      </c>
      <c r="B13" s="37">
        <v>26</v>
      </c>
      <c r="C13" s="37">
        <v>7</v>
      </c>
      <c r="D13" s="60" t="s">
        <v>79</v>
      </c>
    </row>
    <row r="14" spans="1:4" x14ac:dyDescent="0.25">
      <c r="A14" s="59" t="str">
        <f t="shared" si="0"/>
        <v/>
      </c>
      <c r="B14" s="37"/>
      <c r="C14" s="37"/>
      <c r="D14" s="60"/>
    </row>
    <row r="15" spans="1:4" x14ac:dyDescent="0.25">
      <c r="A15" s="59" t="str">
        <f t="shared" si="0"/>
        <v/>
      </c>
      <c r="B15" s="37"/>
      <c r="C15" s="37"/>
      <c r="D15" s="60"/>
    </row>
    <row r="16" spans="1:4" x14ac:dyDescent="0.25">
      <c r="A16" s="59" t="str">
        <f t="shared" si="0"/>
        <v/>
      </c>
      <c r="B16" s="37"/>
      <c r="C16" s="37"/>
      <c r="D16" s="60"/>
    </row>
    <row r="17" spans="1:4" x14ac:dyDescent="0.25">
      <c r="A17" s="59" t="str">
        <f t="shared" si="0"/>
        <v/>
      </c>
      <c r="B17" s="37"/>
      <c r="C17" s="37"/>
      <c r="D17" s="60"/>
    </row>
    <row r="18" spans="1:4" x14ac:dyDescent="0.25">
      <c r="A18" s="59" t="str">
        <f t="shared" si="0"/>
        <v/>
      </c>
      <c r="B18" s="37"/>
      <c r="C18" s="37"/>
      <c r="D18" s="60"/>
    </row>
    <row r="19" spans="1:4" x14ac:dyDescent="0.25">
      <c r="A19" s="59" t="str">
        <f t="shared" si="0"/>
        <v/>
      </c>
      <c r="B19" s="37"/>
      <c r="C19" s="37"/>
      <c r="D19" s="60"/>
    </row>
    <row r="20" spans="1:4" x14ac:dyDescent="0.25">
      <c r="A20" s="59" t="str">
        <f t="shared" si="0"/>
        <v/>
      </c>
      <c r="B20" s="37"/>
      <c r="C20" s="37"/>
      <c r="D20" s="60"/>
    </row>
    <row r="21" spans="1:4" x14ac:dyDescent="0.25">
      <c r="A21" s="59" t="str">
        <f t="shared" si="0"/>
        <v/>
      </c>
      <c r="B21" s="37"/>
      <c r="C21" s="37"/>
      <c r="D21" s="60"/>
    </row>
    <row r="22" spans="1:4" x14ac:dyDescent="0.25">
      <c r="A22" s="59" t="str">
        <f t="shared" si="0"/>
        <v/>
      </c>
      <c r="B22" s="37"/>
      <c r="C22" s="37"/>
      <c r="D22" s="60"/>
    </row>
    <row r="23" spans="1:4" x14ac:dyDescent="0.25">
      <c r="A23" s="59" t="str">
        <f t="shared" si="0"/>
        <v/>
      </c>
      <c r="B23" s="37"/>
      <c r="C23" s="37"/>
      <c r="D23" s="60"/>
    </row>
    <row r="24" spans="1:4" x14ac:dyDescent="0.25">
      <c r="A24" s="59" t="str">
        <f t="shared" si="0"/>
        <v/>
      </c>
      <c r="B24" s="37"/>
      <c r="C24" s="37"/>
      <c r="D24" s="60"/>
    </row>
    <row r="25" spans="1:4" x14ac:dyDescent="0.25">
      <c r="A25" s="59" t="str">
        <f t="shared" si="0"/>
        <v/>
      </c>
      <c r="B25" s="37"/>
      <c r="C25" s="37"/>
      <c r="D25" s="60"/>
    </row>
    <row r="26" spans="1:4" x14ac:dyDescent="0.25">
      <c r="A26" s="59" t="str">
        <f t="shared" si="0"/>
        <v/>
      </c>
      <c r="B26" s="37"/>
      <c r="C26" s="37"/>
      <c r="D26" s="60"/>
    </row>
    <row r="27" spans="1:4" x14ac:dyDescent="0.25">
      <c r="A27" s="59" t="str">
        <f t="shared" si="0"/>
        <v/>
      </c>
      <c r="B27" s="37"/>
      <c r="C27" s="37"/>
      <c r="D27" s="60"/>
    </row>
    <row r="28" spans="1:4" x14ac:dyDescent="0.25">
      <c r="A28" s="59" t="str">
        <f t="shared" si="0"/>
        <v/>
      </c>
      <c r="B28" s="37"/>
      <c r="C28" s="37"/>
      <c r="D28" s="60"/>
    </row>
    <row r="29" spans="1:4" x14ac:dyDescent="0.25">
      <c r="A29" s="59" t="str">
        <f t="shared" si="0"/>
        <v/>
      </c>
      <c r="B29" s="37"/>
      <c r="C29" s="37"/>
      <c r="D29" s="60"/>
    </row>
    <row r="30" spans="1:4" x14ac:dyDescent="0.25">
      <c r="A30" s="59" t="str">
        <f t="shared" si="0"/>
        <v/>
      </c>
      <c r="B30" s="37"/>
      <c r="C30" s="37"/>
      <c r="D30" s="60"/>
    </row>
    <row r="31" spans="1:4" x14ac:dyDescent="0.25">
      <c r="A31" s="59" t="str">
        <f t="shared" si="0"/>
        <v/>
      </c>
      <c r="B31" s="37"/>
      <c r="C31" s="37"/>
      <c r="D31" s="60"/>
    </row>
    <row r="32" spans="1:4" x14ac:dyDescent="0.25">
      <c r="A32" s="59" t="str">
        <f t="shared" si="0"/>
        <v/>
      </c>
      <c r="B32" s="37"/>
      <c r="C32" s="37"/>
      <c r="D32" s="60"/>
    </row>
    <row r="33" spans="1:4" x14ac:dyDescent="0.25">
      <c r="A33" s="59" t="str">
        <f t="shared" si="0"/>
        <v/>
      </c>
      <c r="B33" s="37"/>
      <c r="C33" s="37"/>
      <c r="D33" s="60"/>
    </row>
    <row r="34" spans="1:4" x14ac:dyDescent="0.25">
      <c r="A34" s="59" t="str">
        <f t="shared" si="0"/>
        <v/>
      </c>
      <c r="B34" s="37"/>
      <c r="C34" s="37"/>
      <c r="D34" s="60"/>
    </row>
    <row r="35" spans="1:4" x14ac:dyDescent="0.25">
      <c r="A35" s="59" t="str">
        <f t="shared" si="0"/>
        <v/>
      </c>
      <c r="B35" s="37"/>
      <c r="C35" s="37"/>
      <c r="D35" s="60"/>
    </row>
    <row r="36" spans="1:4" x14ac:dyDescent="0.25">
      <c r="A36" s="59" t="str">
        <f t="shared" si="0"/>
        <v/>
      </c>
      <c r="B36" s="37"/>
      <c r="C36" s="37"/>
      <c r="D36" s="60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showGridLines="0" tabSelected="1" workbookViewId="0">
      <selection activeCell="B6" sqref="B6"/>
    </sheetView>
  </sheetViews>
  <sheetFormatPr defaultRowHeight="15" x14ac:dyDescent="0.25"/>
  <cols>
    <col min="1" max="1" width="21.42578125" customWidth="1"/>
    <col min="2" max="2" width="100.28515625" customWidth="1"/>
  </cols>
  <sheetData>
    <row r="1" spans="1:2" s="81" customFormat="1" ht="35.1" customHeight="1" x14ac:dyDescent="0.25">
      <c r="A1" s="82" t="s">
        <v>130</v>
      </c>
      <c r="B1" s="79"/>
    </row>
    <row r="3" spans="1:2" hidden="1" x14ac:dyDescent="0.25">
      <c r="A3" t="s">
        <v>37</v>
      </c>
      <c r="B3" s="78" t="s">
        <v>38</v>
      </c>
    </row>
    <row r="4" spans="1:2" x14ac:dyDescent="0.25">
      <c r="A4" t="s">
        <v>60</v>
      </c>
      <c r="B4" s="78" t="s">
        <v>59</v>
      </c>
    </row>
    <row r="5" spans="1:2" x14ac:dyDescent="0.25">
      <c r="A5" t="s">
        <v>81</v>
      </c>
      <c r="B5" s="78" t="s">
        <v>80</v>
      </c>
    </row>
    <row r="6" spans="1:2" x14ac:dyDescent="0.25">
      <c r="A6" t="s">
        <v>131</v>
      </c>
      <c r="B6" s="78" t="s">
        <v>132</v>
      </c>
    </row>
  </sheetData>
  <hyperlinks>
    <hyperlink ref="B3" r:id="rId1"/>
    <hyperlink ref="B4" r:id="rId2"/>
    <hyperlink ref="B5" r:id="rId3"/>
    <hyperlink ref="B6" r:id="rId4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showGridLines="0" workbookViewId="0">
      <selection activeCell="A19" sqref="A19"/>
    </sheetView>
  </sheetViews>
  <sheetFormatPr defaultRowHeight="12.75" customHeight="1" x14ac:dyDescent="0.25"/>
  <cols>
    <col min="1" max="8" width="9.140625" style="138"/>
    <col min="9" max="9" width="35.42578125" style="138" customWidth="1"/>
    <col min="10" max="264" width="9.140625" style="138"/>
    <col min="265" max="265" width="35.42578125" style="138" customWidth="1"/>
    <col min="266" max="520" width="9.140625" style="138"/>
    <col min="521" max="521" width="35.42578125" style="138" customWidth="1"/>
    <col min="522" max="776" width="9.140625" style="138"/>
    <col min="777" max="777" width="35.42578125" style="138" customWidth="1"/>
    <col min="778" max="1032" width="9.140625" style="138"/>
    <col min="1033" max="1033" width="35.42578125" style="138" customWidth="1"/>
    <col min="1034" max="1288" width="9.140625" style="138"/>
    <col min="1289" max="1289" width="35.42578125" style="138" customWidth="1"/>
    <col min="1290" max="1544" width="9.140625" style="138"/>
    <col min="1545" max="1545" width="35.42578125" style="138" customWidth="1"/>
    <col min="1546" max="1800" width="9.140625" style="138"/>
    <col min="1801" max="1801" width="35.42578125" style="138" customWidth="1"/>
    <col min="1802" max="2056" width="9.140625" style="138"/>
    <col min="2057" max="2057" width="35.42578125" style="138" customWidth="1"/>
    <col min="2058" max="2312" width="9.140625" style="138"/>
    <col min="2313" max="2313" width="35.42578125" style="138" customWidth="1"/>
    <col min="2314" max="2568" width="9.140625" style="138"/>
    <col min="2569" max="2569" width="35.42578125" style="138" customWidth="1"/>
    <col min="2570" max="2824" width="9.140625" style="138"/>
    <col min="2825" max="2825" width="35.42578125" style="138" customWidth="1"/>
    <col min="2826" max="3080" width="9.140625" style="138"/>
    <col min="3081" max="3081" width="35.42578125" style="138" customWidth="1"/>
    <col min="3082" max="3336" width="9.140625" style="138"/>
    <col min="3337" max="3337" width="35.42578125" style="138" customWidth="1"/>
    <col min="3338" max="3592" width="9.140625" style="138"/>
    <col min="3593" max="3593" width="35.42578125" style="138" customWidth="1"/>
    <col min="3594" max="3848" width="9.140625" style="138"/>
    <col min="3849" max="3849" width="35.42578125" style="138" customWidth="1"/>
    <col min="3850" max="4104" width="9.140625" style="138"/>
    <col min="4105" max="4105" width="35.42578125" style="138" customWidth="1"/>
    <col min="4106" max="4360" width="9.140625" style="138"/>
    <col min="4361" max="4361" width="35.42578125" style="138" customWidth="1"/>
    <col min="4362" max="4616" width="9.140625" style="138"/>
    <col min="4617" max="4617" width="35.42578125" style="138" customWidth="1"/>
    <col min="4618" max="4872" width="9.140625" style="138"/>
    <col min="4873" max="4873" width="35.42578125" style="138" customWidth="1"/>
    <col min="4874" max="5128" width="9.140625" style="138"/>
    <col min="5129" max="5129" width="35.42578125" style="138" customWidth="1"/>
    <col min="5130" max="5384" width="9.140625" style="138"/>
    <col min="5385" max="5385" width="35.42578125" style="138" customWidth="1"/>
    <col min="5386" max="5640" width="9.140625" style="138"/>
    <col min="5641" max="5641" width="35.42578125" style="138" customWidth="1"/>
    <col min="5642" max="5896" width="9.140625" style="138"/>
    <col min="5897" max="5897" width="35.42578125" style="138" customWidth="1"/>
    <col min="5898" max="6152" width="9.140625" style="138"/>
    <col min="6153" max="6153" width="35.42578125" style="138" customWidth="1"/>
    <col min="6154" max="6408" width="9.140625" style="138"/>
    <col min="6409" max="6409" width="35.42578125" style="138" customWidth="1"/>
    <col min="6410" max="6664" width="9.140625" style="138"/>
    <col min="6665" max="6665" width="35.42578125" style="138" customWidth="1"/>
    <col min="6666" max="6920" width="9.140625" style="138"/>
    <col min="6921" max="6921" width="35.42578125" style="138" customWidth="1"/>
    <col min="6922" max="7176" width="9.140625" style="138"/>
    <col min="7177" max="7177" width="35.42578125" style="138" customWidth="1"/>
    <col min="7178" max="7432" width="9.140625" style="138"/>
    <col min="7433" max="7433" width="35.42578125" style="138" customWidth="1"/>
    <col min="7434" max="7688" width="9.140625" style="138"/>
    <col min="7689" max="7689" width="35.42578125" style="138" customWidth="1"/>
    <col min="7690" max="7944" width="9.140625" style="138"/>
    <col min="7945" max="7945" width="35.42578125" style="138" customWidth="1"/>
    <col min="7946" max="8200" width="9.140625" style="138"/>
    <col min="8201" max="8201" width="35.42578125" style="138" customWidth="1"/>
    <col min="8202" max="8456" width="9.140625" style="138"/>
    <col min="8457" max="8457" width="35.42578125" style="138" customWidth="1"/>
    <col min="8458" max="8712" width="9.140625" style="138"/>
    <col min="8713" max="8713" width="35.42578125" style="138" customWidth="1"/>
    <col min="8714" max="8968" width="9.140625" style="138"/>
    <col min="8969" max="8969" width="35.42578125" style="138" customWidth="1"/>
    <col min="8970" max="9224" width="9.140625" style="138"/>
    <col min="9225" max="9225" width="35.42578125" style="138" customWidth="1"/>
    <col min="9226" max="9480" width="9.140625" style="138"/>
    <col min="9481" max="9481" width="35.42578125" style="138" customWidth="1"/>
    <col min="9482" max="9736" width="9.140625" style="138"/>
    <col min="9737" max="9737" width="35.42578125" style="138" customWidth="1"/>
    <col min="9738" max="9992" width="9.140625" style="138"/>
    <col min="9993" max="9993" width="35.42578125" style="138" customWidth="1"/>
    <col min="9994" max="10248" width="9.140625" style="138"/>
    <col min="10249" max="10249" width="35.42578125" style="138" customWidth="1"/>
    <col min="10250" max="10504" width="9.140625" style="138"/>
    <col min="10505" max="10505" width="35.42578125" style="138" customWidth="1"/>
    <col min="10506" max="10760" width="9.140625" style="138"/>
    <col min="10761" max="10761" width="35.42578125" style="138" customWidth="1"/>
    <col min="10762" max="11016" width="9.140625" style="138"/>
    <col min="11017" max="11017" width="35.42578125" style="138" customWidth="1"/>
    <col min="11018" max="11272" width="9.140625" style="138"/>
    <col min="11273" max="11273" width="35.42578125" style="138" customWidth="1"/>
    <col min="11274" max="11528" width="9.140625" style="138"/>
    <col min="11529" max="11529" width="35.42578125" style="138" customWidth="1"/>
    <col min="11530" max="11784" width="9.140625" style="138"/>
    <col min="11785" max="11785" width="35.42578125" style="138" customWidth="1"/>
    <col min="11786" max="12040" width="9.140625" style="138"/>
    <col min="12041" max="12041" width="35.42578125" style="138" customWidth="1"/>
    <col min="12042" max="12296" width="9.140625" style="138"/>
    <col min="12297" max="12297" width="35.42578125" style="138" customWidth="1"/>
    <col min="12298" max="12552" width="9.140625" style="138"/>
    <col min="12553" max="12553" width="35.42578125" style="138" customWidth="1"/>
    <col min="12554" max="12808" width="9.140625" style="138"/>
    <col min="12809" max="12809" width="35.42578125" style="138" customWidth="1"/>
    <col min="12810" max="13064" width="9.140625" style="138"/>
    <col min="13065" max="13065" width="35.42578125" style="138" customWidth="1"/>
    <col min="13066" max="13320" width="9.140625" style="138"/>
    <col min="13321" max="13321" width="35.42578125" style="138" customWidth="1"/>
    <col min="13322" max="13576" width="9.140625" style="138"/>
    <col min="13577" max="13577" width="35.42578125" style="138" customWidth="1"/>
    <col min="13578" max="13832" width="9.140625" style="138"/>
    <col min="13833" max="13833" width="35.42578125" style="138" customWidth="1"/>
    <col min="13834" max="14088" width="9.140625" style="138"/>
    <col min="14089" max="14089" width="35.42578125" style="138" customWidth="1"/>
    <col min="14090" max="14344" width="9.140625" style="138"/>
    <col min="14345" max="14345" width="35.42578125" style="138" customWidth="1"/>
    <col min="14346" max="14600" width="9.140625" style="138"/>
    <col min="14601" max="14601" width="35.42578125" style="138" customWidth="1"/>
    <col min="14602" max="14856" width="9.140625" style="138"/>
    <col min="14857" max="14857" width="35.42578125" style="138" customWidth="1"/>
    <col min="14858" max="15112" width="9.140625" style="138"/>
    <col min="15113" max="15113" width="35.42578125" style="138" customWidth="1"/>
    <col min="15114" max="15368" width="9.140625" style="138"/>
    <col min="15369" max="15369" width="35.42578125" style="138" customWidth="1"/>
    <col min="15370" max="15624" width="9.140625" style="138"/>
    <col min="15625" max="15625" width="35.42578125" style="138" customWidth="1"/>
    <col min="15626" max="15880" width="9.140625" style="138"/>
    <col min="15881" max="15881" width="35.42578125" style="138" customWidth="1"/>
    <col min="15882" max="16136" width="9.140625" style="138"/>
    <col min="16137" max="16137" width="35.42578125" style="138" customWidth="1"/>
    <col min="16138" max="16384" width="9.140625" style="138"/>
  </cols>
  <sheetData>
    <row r="1" spans="1:21" s="132" customFormat="1" ht="31.5" x14ac:dyDescent="0.5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30"/>
      <c r="K1" s="130"/>
      <c r="L1" s="130"/>
      <c r="M1" s="131"/>
      <c r="N1" s="131"/>
      <c r="O1" s="131"/>
      <c r="P1" s="131"/>
      <c r="Q1" s="131"/>
      <c r="T1" s="133"/>
      <c r="U1" s="133"/>
    </row>
    <row r="2" spans="1:21" s="132" customFormat="1" ht="15" x14ac:dyDescent="0.25">
      <c r="A2" s="134"/>
      <c r="B2" s="134"/>
      <c r="C2" s="134"/>
      <c r="D2" s="134"/>
      <c r="E2" s="134"/>
      <c r="F2" s="134"/>
      <c r="G2" s="134"/>
      <c r="H2" s="134"/>
      <c r="I2" s="135"/>
      <c r="J2" s="134"/>
      <c r="K2" s="134"/>
      <c r="L2" s="134"/>
    </row>
    <row r="3" spans="1:21" s="132" customFormat="1" ht="15" x14ac:dyDescent="0.25">
      <c r="A3" s="136"/>
      <c r="B3" s="136"/>
      <c r="I3" s="137" t="str">
        <f ca="1">"© "&amp;YEAR(TODAY())&amp;" Spreadsheet123 LTD"</f>
        <v>© 2016 Spreadsheet123 LTD</v>
      </c>
    </row>
    <row r="4" spans="1:21" ht="15" x14ac:dyDescent="0.25"/>
    <row r="5" spans="1:21" ht="15" x14ac:dyDescent="0.25">
      <c r="A5" s="167" t="s">
        <v>86</v>
      </c>
      <c r="B5" s="167"/>
      <c r="C5" s="167"/>
      <c r="D5" s="167"/>
      <c r="E5" s="167"/>
      <c r="F5" s="167"/>
      <c r="G5" s="167"/>
      <c r="H5" s="167"/>
      <c r="I5" s="167"/>
    </row>
    <row r="6" spans="1:21" ht="15" x14ac:dyDescent="0.25">
      <c r="A6" s="171" t="s">
        <v>87</v>
      </c>
      <c r="B6" s="171"/>
      <c r="C6" s="171"/>
      <c r="D6" s="171"/>
      <c r="E6" s="171"/>
      <c r="F6" s="171"/>
      <c r="G6" s="171"/>
      <c r="H6" s="171"/>
      <c r="I6" s="171"/>
    </row>
    <row r="7" spans="1:21" ht="15" x14ac:dyDescent="0.25">
      <c r="A7" s="166" t="s">
        <v>88</v>
      </c>
      <c r="B7" s="166"/>
      <c r="C7" s="166"/>
      <c r="D7" s="166"/>
      <c r="E7" s="166"/>
      <c r="F7" s="166"/>
      <c r="G7" s="166"/>
      <c r="H7" s="166"/>
      <c r="I7" s="166"/>
    </row>
    <row r="8" spans="1:21" ht="15" x14ac:dyDescent="0.25">
      <c r="A8" s="139" t="s">
        <v>89</v>
      </c>
      <c r="B8" s="139"/>
      <c r="C8" s="139"/>
      <c r="D8" s="139"/>
      <c r="E8" s="139"/>
      <c r="F8" s="139"/>
      <c r="G8" s="139"/>
      <c r="H8" s="139"/>
      <c r="I8" s="139"/>
    </row>
    <row r="9" spans="1:21" ht="15" x14ac:dyDescent="0.25">
      <c r="A9" s="166"/>
      <c r="B9" s="166"/>
      <c r="C9" s="166"/>
      <c r="D9" s="166"/>
      <c r="E9" s="166"/>
      <c r="F9" s="166"/>
      <c r="G9" s="166"/>
      <c r="H9" s="166"/>
      <c r="I9" s="166"/>
    </row>
    <row r="10" spans="1:21" ht="15" x14ac:dyDescent="0.25">
      <c r="A10" s="166" t="s">
        <v>90</v>
      </c>
      <c r="B10" s="166"/>
      <c r="C10" s="166"/>
      <c r="D10" s="166"/>
      <c r="E10" s="166"/>
      <c r="F10" s="166"/>
      <c r="G10" s="166"/>
      <c r="H10" s="166"/>
      <c r="I10" s="166"/>
    </row>
    <row r="11" spans="1:21" ht="15" x14ac:dyDescent="0.25">
      <c r="A11" s="166" t="s">
        <v>91</v>
      </c>
      <c r="B11" s="166"/>
      <c r="C11" s="166"/>
      <c r="D11" s="166"/>
      <c r="E11" s="166"/>
      <c r="F11" s="166"/>
      <c r="G11" s="166"/>
      <c r="H11" s="166"/>
      <c r="I11" s="166"/>
    </row>
    <row r="12" spans="1:21" ht="15" x14ac:dyDescent="0.25">
      <c r="A12" s="139"/>
      <c r="B12" s="139"/>
      <c r="C12" s="139"/>
      <c r="D12" s="139"/>
      <c r="E12" s="139"/>
      <c r="F12" s="139"/>
      <c r="G12" s="139"/>
      <c r="H12" s="139"/>
      <c r="I12" s="139"/>
    </row>
    <row r="13" spans="1:21" ht="15" x14ac:dyDescent="0.25">
      <c r="A13" s="167" t="s">
        <v>92</v>
      </c>
      <c r="B13" s="167"/>
      <c r="C13" s="167"/>
      <c r="D13" s="167"/>
      <c r="E13" s="167"/>
      <c r="F13" s="167"/>
      <c r="G13" s="167"/>
      <c r="H13" s="167"/>
      <c r="I13" s="167"/>
    </row>
    <row r="14" spans="1:21" ht="15" x14ac:dyDescent="0.25">
      <c r="A14" s="166" t="s">
        <v>93</v>
      </c>
      <c r="B14" s="166"/>
      <c r="C14" s="166"/>
      <c r="D14" s="166"/>
      <c r="E14" s="166"/>
      <c r="F14" s="166"/>
      <c r="G14" s="166"/>
      <c r="H14" s="166"/>
      <c r="I14" s="166"/>
    </row>
    <row r="15" spans="1:21" ht="15" x14ac:dyDescent="0.25">
      <c r="A15" s="166" t="s">
        <v>94</v>
      </c>
      <c r="B15" s="166"/>
      <c r="C15" s="166"/>
      <c r="D15" s="166"/>
      <c r="E15" s="166"/>
      <c r="F15" s="166"/>
      <c r="G15" s="166"/>
      <c r="H15" s="166"/>
      <c r="I15" s="166"/>
    </row>
    <row r="16" spans="1:21" ht="15" x14ac:dyDescent="0.25">
      <c r="A16" s="139"/>
      <c r="B16" s="139"/>
      <c r="C16" s="139"/>
      <c r="D16" s="139"/>
      <c r="E16" s="139"/>
      <c r="F16" s="139"/>
      <c r="G16" s="139"/>
      <c r="H16" s="139"/>
      <c r="I16" s="139"/>
    </row>
    <row r="17" spans="1:9" ht="15" x14ac:dyDescent="0.25">
      <c r="A17" s="167" t="s">
        <v>95</v>
      </c>
      <c r="B17" s="167"/>
      <c r="C17" s="167"/>
      <c r="D17" s="167"/>
      <c r="E17" s="167"/>
      <c r="F17" s="167"/>
      <c r="G17" s="167"/>
      <c r="H17" s="167"/>
      <c r="I17" s="167"/>
    </row>
    <row r="18" spans="1:9" ht="15" x14ac:dyDescent="0.25">
      <c r="A18" s="166" t="s">
        <v>127</v>
      </c>
      <c r="B18" s="166"/>
      <c r="C18" s="166"/>
      <c r="D18" s="166"/>
      <c r="E18" s="166"/>
      <c r="F18" s="166"/>
      <c r="G18" s="166"/>
      <c r="H18" s="166"/>
      <c r="I18" s="166"/>
    </row>
    <row r="19" spans="1:9" ht="15" x14ac:dyDescent="0.25">
      <c r="A19" s="140" t="s">
        <v>128</v>
      </c>
      <c r="B19" s="139"/>
      <c r="C19" s="139"/>
      <c r="D19" s="139"/>
      <c r="E19" s="139"/>
      <c r="F19" s="139"/>
      <c r="G19" s="139"/>
      <c r="H19" s="139"/>
      <c r="I19" s="139"/>
    </row>
    <row r="20" spans="1:9" ht="15" x14ac:dyDescent="0.25">
      <c r="A20" s="166" t="s">
        <v>96</v>
      </c>
      <c r="B20" s="166"/>
      <c r="C20" s="166"/>
      <c r="D20" s="166"/>
      <c r="E20" s="166"/>
      <c r="F20" s="166"/>
      <c r="G20" s="166"/>
      <c r="H20" s="166"/>
      <c r="I20" s="166"/>
    </row>
    <row r="21" spans="1:9" ht="15" x14ac:dyDescent="0.25">
      <c r="A21" s="166" t="s">
        <v>97</v>
      </c>
      <c r="B21" s="166"/>
      <c r="C21" s="166"/>
      <c r="D21" s="166"/>
      <c r="E21" s="166"/>
      <c r="F21" s="166"/>
      <c r="G21" s="166"/>
      <c r="H21" s="166"/>
      <c r="I21" s="166"/>
    </row>
    <row r="22" spans="1:9" ht="15" x14ac:dyDescent="0.25">
      <c r="A22" s="166" t="s">
        <v>98</v>
      </c>
      <c r="B22" s="166"/>
      <c r="C22" s="166"/>
      <c r="D22" s="166"/>
      <c r="E22" s="166"/>
      <c r="F22" s="166"/>
      <c r="G22" s="166"/>
      <c r="H22" s="166"/>
      <c r="I22" s="166"/>
    </row>
    <row r="23" spans="1:9" ht="15" x14ac:dyDescent="0.25">
      <c r="A23" s="168" t="s">
        <v>99</v>
      </c>
      <c r="B23" s="168"/>
      <c r="C23" s="168"/>
      <c r="D23" s="168"/>
      <c r="E23" s="168"/>
      <c r="F23" s="168"/>
      <c r="G23" s="168"/>
      <c r="H23" s="168"/>
      <c r="I23" s="168"/>
    </row>
    <row r="24" spans="1:9" ht="15" x14ac:dyDescent="0.25">
      <c r="A24" s="168" t="s">
        <v>100</v>
      </c>
      <c r="B24" s="168"/>
      <c r="C24" s="168"/>
      <c r="D24" s="168"/>
      <c r="E24" s="168"/>
      <c r="F24" s="168"/>
      <c r="G24" s="168"/>
      <c r="H24" s="168"/>
      <c r="I24" s="168"/>
    </row>
    <row r="25" spans="1:9" ht="15" x14ac:dyDescent="0.25">
      <c r="A25" s="141" t="s">
        <v>101</v>
      </c>
      <c r="B25" s="141"/>
      <c r="C25" s="141"/>
      <c r="D25" s="141"/>
      <c r="E25" s="141"/>
      <c r="F25" s="141"/>
      <c r="G25" s="141"/>
      <c r="H25" s="141"/>
      <c r="I25" s="141"/>
    </row>
    <row r="26" spans="1:9" ht="15" x14ac:dyDescent="0.25">
      <c r="A26" s="141" t="s">
        <v>102</v>
      </c>
      <c r="B26" s="141"/>
      <c r="C26" s="141"/>
      <c r="D26" s="141"/>
      <c r="E26" s="141"/>
      <c r="F26" s="141"/>
      <c r="G26" s="141"/>
      <c r="H26" s="141"/>
      <c r="I26" s="141"/>
    </row>
    <row r="27" spans="1:9" ht="15" x14ac:dyDescent="0.25">
      <c r="A27" s="141" t="s">
        <v>103</v>
      </c>
      <c r="B27" s="141"/>
      <c r="C27" s="141"/>
      <c r="D27" s="141"/>
      <c r="E27" s="141"/>
      <c r="F27" s="141"/>
      <c r="G27" s="141"/>
      <c r="H27" s="141"/>
      <c r="I27" s="141"/>
    </row>
    <row r="28" spans="1:9" ht="15" x14ac:dyDescent="0.25">
      <c r="A28" s="139"/>
      <c r="B28" s="139"/>
      <c r="C28" s="139"/>
      <c r="D28" s="139"/>
      <c r="E28" s="139"/>
      <c r="F28" s="139"/>
      <c r="G28" s="139"/>
      <c r="H28" s="139"/>
      <c r="I28" s="139"/>
    </row>
    <row r="29" spans="1:9" ht="15" x14ac:dyDescent="0.25">
      <c r="A29" s="167" t="s">
        <v>104</v>
      </c>
      <c r="B29" s="167"/>
      <c r="C29" s="167"/>
      <c r="D29" s="167"/>
      <c r="E29" s="167"/>
      <c r="F29" s="167"/>
      <c r="G29" s="167"/>
      <c r="H29" s="167"/>
      <c r="I29" s="167"/>
    </row>
    <row r="30" spans="1:9" ht="15" x14ac:dyDescent="0.25">
      <c r="A30" s="169" t="s">
        <v>105</v>
      </c>
      <c r="B30" s="169"/>
      <c r="C30" s="169"/>
      <c r="D30" s="169"/>
      <c r="E30" s="169"/>
      <c r="F30" s="169"/>
      <c r="G30" s="169"/>
      <c r="H30" s="169"/>
      <c r="I30" s="169"/>
    </row>
    <row r="31" spans="1:9" ht="15" x14ac:dyDescent="0.25">
      <c r="A31" s="169" t="s">
        <v>106</v>
      </c>
      <c r="B31" s="169"/>
      <c r="C31" s="169"/>
      <c r="D31" s="169"/>
      <c r="E31" s="169"/>
      <c r="F31" s="169"/>
      <c r="G31" s="169"/>
      <c r="H31" s="169"/>
      <c r="I31" s="169"/>
    </row>
    <row r="32" spans="1:9" ht="15" x14ac:dyDescent="0.25">
      <c r="A32" s="169" t="s">
        <v>107</v>
      </c>
      <c r="B32" s="166"/>
      <c r="C32" s="166"/>
      <c r="D32" s="166"/>
      <c r="E32" s="166"/>
      <c r="F32" s="166"/>
      <c r="G32" s="166"/>
      <c r="H32" s="166"/>
      <c r="I32" s="166"/>
    </row>
    <row r="33" spans="1:9" ht="15" x14ac:dyDescent="0.25">
      <c r="A33" s="169" t="s">
        <v>108</v>
      </c>
      <c r="B33" s="169"/>
      <c r="C33" s="169"/>
      <c r="D33" s="169"/>
      <c r="E33" s="169"/>
      <c r="F33" s="169"/>
      <c r="G33" s="169"/>
      <c r="H33" s="169"/>
      <c r="I33" s="169"/>
    </row>
    <row r="34" spans="1:9" ht="15" x14ac:dyDescent="0.25">
      <c r="A34" s="139"/>
      <c r="B34" s="139"/>
      <c r="C34" s="139"/>
      <c r="D34" s="139"/>
      <c r="E34" s="139"/>
      <c r="F34" s="139"/>
      <c r="G34" s="139"/>
      <c r="H34" s="139"/>
      <c r="I34" s="139"/>
    </row>
    <row r="35" spans="1:9" ht="15" x14ac:dyDescent="0.25">
      <c r="A35" s="167" t="s">
        <v>109</v>
      </c>
      <c r="B35" s="167"/>
      <c r="C35" s="167"/>
      <c r="D35" s="167"/>
      <c r="E35" s="167"/>
      <c r="F35" s="167"/>
      <c r="G35" s="167"/>
      <c r="H35" s="167"/>
      <c r="I35" s="167"/>
    </row>
    <row r="36" spans="1:9" ht="15" x14ac:dyDescent="0.25">
      <c r="A36" s="166" t="s">
        <v>110</v>
      </c>
      <c r="B36" s="166"/>
      <c r="C36" s="166"/>
      <c r="D36" s="166"/>
      <c r="E36" s="166"/>
      <c r="F36" s="166"/>
      <c r="G36" s="166"/>
      <c r="H36" s="166"/>
      <c r="I36" s="166"/>
    </row>
    <row r="37" spans="1:9" ht="15" x14ac:dyDescent="0.25">
      <c r="A37" s="166" t="s">
        <v>111</v>
      </c>
      <c r="B37" s="166"/>
      <c r="C37" s="166"/>
      <c r="D37" s="166"/>
      <c r="E37" s="166"/>
      <c r="F37" s="166"/>
      <c r="G37" s="166"/>
      <c r="H37" s="166"/>
      <c r="I37" s="166"/>
    </row>
    <row r="38" spans="1:9" ht="15" x14ac:dyDescent="0.25">
      <c r="A38" s="139"/>
      <c r="B38" s="139"/>
      <c r="C38" s="139"/>
      <c r="D38" s="139"/>
      <c r="E38" s="139"/>
      <c r="F38" s="139"/>
      <c r="G38" s="139"/>
      <c r="H38" s="139"/>
      <c r="I38" s="139"/>
    </row>
    <row r="39" spans="1:9" ht="15" x14ac:dyDescent="0.25">
      <c r="A39" s="167" t="s">
        <v>112</v>
      </c>
      <c r="B39" s="167"/>
      <c r="C39" s="167"/>
      <c r="D39" s="167"/>
      <c r="E39" s="167"/>
      <c r="F39" s="167"/>
      <c r="G39" s="167"/>
      <c r="H39" s="167"/>
      <c r="I39" s="167"/>
    </row>
    <row r="40" spans="1:9" ht="15" x14ac:dyDescent="0.25">
      <c r="A40" s="166" t="s">
        <v>113</v>
      </c>
      <c r="B40" s="166"/>
      <c r="C40" s="166"/>
      <c r="D40" s="166"/>
      <c r="E40" s="166"/>
      <c r="F40" s="166"/>
      <c r="G40" s="166"/>
      <c r="H40" s="166"/>
      <c r="I40" s="166"/>
    </row>
    <row r="41" spans="1:9" ht="15" x14ac:dyDescent="0.25">
      <c r="A41" s="166" t="s">
        <v>114</v>
      </c>
      <c r="B41" s="166"/>
      <c r="C41" s="166"/>
      <c r="D41" s="166"/>
      <c r="E41" s="166"/>
      <c r="F41" s="166"/>
      <c r="G41" s="166"/>
      <c r="H41" s="166"/>
      <c r="I41" s="166"/>
    </row>
    <row r="42" spans="1:9" ht="15" x14ac:dyDescent="0.25">
      <c r="A42" s="166" t="s">
        <v>115</v>
      </c>
      <c r="B42" s="166"/>
      <c r="C42" s="166"/>
      <c r="D42" s="166"/>
      <c r="E42" s="166"/>
      <c r="F42" s="166"/>
      <c r="G42" s="166"/>
      <c r="H42" s="166"/>
      <c r="I42" s="166"/>
    </row>
    <row r="43" spans="1:9" ht="15" x14ac:dyDescent="0.25">
      <c r="A43" s="166" t="s">
        <v>116</v>
      </c>
      <c r="B43" s="166"/>
      <c r="C43" s="166"/>
      <c r="D43" s="166"/>
      <c r="E43" s="166"/>
      <c r="F43" s="166"/>
      <c r="G43" s="166"/>
      <c r="H43" s="166"/>
      <c r="I43" s="166"/>
    </row>
    <row r="44" spans="1:9" ht="15" x14ac:dyDescent="0.25">
      <c r="A44" s="166" t="s">
        <v>117</v>
      </c>
      <c r="B44" s="166"/>
      <c r="C44" s="166"/>
      <c r="D44" s="166"/>
      <c r="E44" s="166"/>
      <c r="F44" s="166"/>
      <c r="G44" s="166"/>
      <c r="H44" s="166"/>
      <c r="I44" s="166"/>
    </row>
    <row r="45" spans="1:9" ht="15" x14ac:dyDescent="0.25">
      <c r="A45" s="166" t="s">
        <v>118</v>
      </c>
      <c r="B45" s="166"/>
      <c r="C45" s="166"/>
      <c r="D45" s="166"/>
      <c r="E45" s="166"/>
      <c r="F45" s="166"/>
      <c r="G45" s="166"/>
      <c r="H45" s="166"/>
      <c r="I45" s="166"/>
    </row>
    <row r="46" spans="1:9" ht="15" x14ac:dyDescent="0.25">
      <c r="A46" s="166" t="s">
        <v>119</v>
      </c>
      <c r="B46" s="166"/>
      <c r="C46" s="166"/>
      <c r="D46" s="166"/>
      <c r="E46" s="166"/>
      <c r="F46" s="166"/>
      <c r="G46" s="166"/>
      <c r="H46" s="166"/>
      <c r="I46" s="166"/>
    </row>
    <row r="47" spans="1:9" ht="15" x14ac:dyDescent="0.25">
      <c r="A47" s="166" t="s">
        <v>120</v>
      </c>
      <c r="B47" s="166"/>
      <c r="C47" s="166"/>
      <c r="D47" s="166"/>
      <c r="E47" s="166"/>
      <c r="F47" s="166"/>
      <c r="G47" s="166"/>
      <c r="H47" s="166"/>
      <c r="I47" s="166"/>
    </row>
    <row r="48" spans="1:9" ht="15" x14ac:dyDescent="0.25">
      <c r="A48" s="139"/>
      <c r="B48" s="139"/>
      <c r="C48" s="139"/>
      <c r="D48" s="139"/>
      <c r="E48" s="139"/>
      <c r="F48" s="139"/>
      <c r="G48" s="139"/>
      <c r="H48" s="139"/>
      <c r="I48" s="139"/>
    </row>
    <row r="49" spans="1:9" s="144" customFormat="1" ht="9" x14ac:dyDescent="0.15">
      <c r="A49" s="142" t="s">
        <v>121</v>
      </c>
      <c r="B49" s="143"/>
      <c r="C49" s="143"/>
      <c r="D49" s="143"/>
      <c r="E49" s="143"/>
      <c r="F49" s="143"/>
      <c r="G49" s="143"/>
      <c r="H49" s="143"/>
      <c r="I49" s="143"/>
    </row>
    <row r="50" spans="1:9" s="144" customFormat="1" ht="9" x14ac:dyDescent="0.15">
      <c r="A50" s="143" t="s">
        <v>122</v>
      </c>
      <c r="B50" s="143"/>
      <c r="C50" s="143"/>
      <c r="D50" s="143"/>
      <c r="E50" s="143"/>
      <c r="F50" s="143"/>
      <c r="G50" s="143"/>
      <c r="H50" s="143"/>
      <c r="I50" s="143"/>
    </row>
    <row r="51" spans="1:9" s="144" customFormat="1" ht="9" x14ac:dyDescent="0.15">
      <c r="A51" s="143" t="s">
        <v>123</v>
      </c>
      <c r="B51" s="143"/>
      <c r="C51" s="143"/>
      <c r="D51" s="143"/>
      <c r="E51" s="143"/>
      <c r="F51" s="143"/>
      <c r="G51" s="143"/>
      <c r="H51" s="143"/>
      <c r="I51" s="143"/>
    </row>
    <row r="52" spans="1:9" ht="15" x14ac:dyDescent="0.25">
      <c r="A52" s="139"/>
      <c r="B52" s="139"/>
      <c r="C52" s="139"/>
      <c r="D52" s="139"/>
      <c r="E52" s="139"/>
      <c r="F52" s="139"/>
      <c r="G52" s="139"/>
      <c r="H52" s="139"/>
      <c r="I52" s="139"/>
    </row>
    <row r="53" spans="1:9" ht="15" x14ac:dyDescent="0.25">
      <c r="A53" s="167" t="s">
        <v>124</v>
      </c>
      <c r="B53" s="167"/>
      <c r="C53" s="167"/>
      <c r="D53" s="167"/>
      <c r="E53" s="167"/>
      <c r="F53" s="167"/>
      <c r="G53" s="167"/>
      <c r="H53" s="167"/>
      <c r="I53" s="167"/>
    </row>
    <row r="54" spans="1:9" ht="15" x14ac:dyDescent="0.25">
      <c r="A54" s="166" t="s">
        <v>125</v>
      </c>
      <c r="B54" s="166"/>
      <c r="C54" s="166"/>
      <c r="D54" s="166"/>
      <c r="E54" s="166"/>
      <c r="F54" s="166"/>
      <c r="G54" s="166"/>
      <c r="H54" s="166"/>
      <c r="I54" s="166"/>
    </row>
    <row r="55" spans="1:9" ht="15" x14ac:dyDescent="0.25">
      <c r="A55" s="139" t="s">
        <v>126</v>
      </c>
      <c r="B55" s="139"/>
      <c r="C55" s="139"/>
      <c r="D55" s="139"/>
      <c r="E55" s="139"/>
      <c r="F55" s="139"/>
      <c r="G55" s="139"/>
      <c r="H55" s="139"/>
      <c r="I55" s="139"/>
    </row>
    <row r="56" spans="1:9" ht="15" x14ac:dyDescent="0.25">
      <c r="A56" s="139"/>
      <c r="B56" s="139"/>
      <c r="C56" s="139"/>
      <c r="D56" s="139"/>
      <c r="E56" s="139"/>
      <c r="F56" s="139"/>
      <c r="G56" s="139"/>
      <c r="H56" s="139"/>
      <c r="I56" s="139"/>
    </row>
  </sheetData>
  <mergeCells count="36">
    <mergeCell ref="A18:I18"/>
    <mergeCell ref="A1:I1"/>
    <mergeCell ref="A5:I5"/>
    <mergeCell ref="A6:I6"/>
    <mergeCell ref="A7:I7"/>
    <mergeCell ref="A9:I9"/>
    <mergeCell ref="A10:I10"/>
    <mergeCell ref="A11:I11"/>
    <mergeCell ref="A13:I13"/>
    <mergeCell ref="A14:I14"/>
    <mergeCell ref="A15:I15"/>
    <mergeCell ref="A17:I17"/>
    <mergeCell ref="A36:I36"/>
    <mergeCell ref="A20:I20"/>
    <mergeCell ref="A21:I21"/>
    <mergeCell ref="A22:I22"/>
    <mergeCell ref="A23:I23"/>
    <mergeCell ref="A24:I24"/>
    <mergeCell ref="A29:I29"/>
    <mergeCell ref="A30:I30"/>
    <mergeCell ref="A31:I31"/>
    <mergeCell ref="A32:I32"/>
    <mergeCell ref="A33:I33"/>
    <mergeCell ref="A35:I35"/>
    <mergeCell ref="A54:I54"/>
    <mergeCell ref="A37:I37"/>
    <mergeCell ref="A39:I39"/>
    <mergeCell ref="A40:I40"/>
    <mergeCell ref="A41:I41"/>
    <mergeCell ref="A42:I42"/>
    <mergeCell ref="A43:I43"/>
    <mergeCell ref="A44:I44"/>
    <mergeCell ref="A45:I45"/>
    <mergeCell ref="A46:I46"/>
    <mergeCell ref="A47:I47"/>
    <mergeCell ref="A53:I5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Daily Planner</vt:lpstr>
      <vt:lpstr>Settings</vt:lpstr>
      <vt:lpstr>Holidays</vt:lpstr>
      <vt:lpstr>Special Events</vt:lpstr>
      <vt:lpstr>References</vt:lpstr>
      <vt:lpstr>©</vt:lpstr>
      <vt:lpstr>_holiday_country</vt:lpstr>
      <vt:lpstr>_holiday_dates</vt:lpstr>
      <vt:lpstr>_holiday_description</vt:lpstr>
      <vt:lpstr>_settings_date</vt:lpstr>
      <vt:lpstr>_upcoming_events</vt:lpstr>
      <vt:lpstr>'Daily Planner'!Print_Area</vt:lpstr>
    </vt:vector>
  </TitlesOfParts>
  <Company>Spreadsheet123 LTD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Daily Planner Template</dc:title>
  <dc:creator>spreadsheet123.com</dc:creator>
  <dc:description>© 2016 Spreadsheet123 LTD. All rights reserved.</dc:description>
  <cp:lastModifiedBy>Alex Bejanishvili</cp:lastModifiedBy>
  <cp:lastPrinted>2016-05-25T18:32:07Z</cp:lastPrinted>
  <dcterms:created xsi:type="dcterms:W3CDTF">2015-07-25T10:59:10Z</dcterms:created>
  <dcterms:modified xsi:type="dcterms:W3CDTF">2016-05-25T20:02:40Z</dcterms:modified>
  <cp:category>Planners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s">
    <vt:lpwstr>© 2014 Spreadsheet123 LTD</vt:lpwstr>
  </property>
  <property fmtid="{D5CDD505-2E9C-101B-9397-08002B2CF9AE}" pid="3" name="Version">
    <vt:lpwstr>1.0.1</vt:lpwstr>
  </property>
</Properties>
</file>