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270" windowHeight="3585" tabRatio="740" activeTab="13"/>
  </bookViews>
  <sheets>
    <sheet name="Wedding Buddget Summary" sheetId="1" r:id="rId1"/>
    <sheet name="Contributions" sheetId="19" r:id="rId2"/>
    <sheet name="Estimator" sheetId="4" r:id="rId3"/>
    <sheet name="Stationery" sheetId="9" r:id="rId4"/>
    <sheet name="Attire" sheetId="8" r:id="rId5"/>
    <sheet name="Ceremony" sheetId="7" r:id="rId6"/>
    <sheet name="Reception" sheetId="6" r:id="rId7"/>
    <sheet name="Transport" sheetId="5" r:id="rId8"/>
    <sheet name="Photos and video" sheetId="15" r:id="rId9"/>
    <sheet name="Flowers" sheetId="14" r:id="rId10"/>
    <sheet name="Gifts" sheetId="13" r:id="rId11"/>
    <sheet name="Honeymoon and other" sheetId="11" r:id="rId12"/>
    <sheet name="Other Expenses" sheetId="12" r:id="rId13"/>
    <sheet name="Guest list" sheetId="16" r:id="rId14"/>
    <sheet name="Contacts list" sheetId="10" r:id="rId15"/>
    <sheet name="EULA" sheetId="17" r:id="rId16"/>
  </sheets>
  <definedNames>
    <definedName name="_xlnm._FilterDatabase" localSheetId="1" hidden="1">Contributions!$A$11:$B$50</definedName>
    <definedName name="contr_amount">Contributions!$D$13:$D$44</definedName>
    <definedName name="contributed">Contributions!$B$13:$B$44</definedName>
    <definedName name="contributions">Contributions!$A$13:$D$44</definedName>
    <definedName name="_xlnm.Extract" localSheetId="1">Contributions!#REF!</definedName>
    <definedName name="_xlnm.Print_Area" localSheetId="4">Attire!$A$1:$F$45</definedName>
    <definedName name="_xlnm.Print_Area" localSheetId="5">Ceremony!$A$1:$F$29</definedName>
    <definedName name="_xlnm.Print_Area" localSheetId="14">'Contacts list'!$A$1:$I$48</definedName>
    <definedName name="_xlnm.Print_Area" localSheetId="1">Contributions!$A$1:$C$48</definedName>
    <definedName name="_xlnm.Print_Area" localSheetId="2">Estimator!$A$1:$F$28</definedName>
    <definedName name="_xlnm.Print_Area" localSheetId="15">EULA!#REF!</definedName>
    <definedName name="_xlnm.Print_Area" localSheetId="9">Flowers!$A$1:$F$45</definedName>
    <definedName name="_xlnm.Print_Area" localSheetId="10">Gifts!$A$1:$F$27</definedName>
    <definedName name="_xlnm.Print_Area" localSheetId="13">'Guest list'!$A$1:$Q$410</definedName>
    <definedName name="_xlnm.Print_Area" localSheetId="11">'Honeymoon and other'!$A$1:$F$33</definedName>
    <definedName name="_xlnm.Print_Area" localSheetId="12">'Other Expenses'!$A$1:$F$44</definedName>
    <definedName name="_xlnm.Print_Area" localSheetId="8">'Photos and video'!$A$1:$F$36</definedName>
    <definedName name="_xlnm.Print_Area" localSheetId="6">Reception!$A$1:$F$48</definedName>
    <definedName name="_xlnm.Print_Area" localSheetId="3">Stationery!$A$1:$F$40</definedName>
    <definedName name="_xlnm.Print_Area" localSheetId="7">Transport!$A$1:$F$25</definedName>
    <definedName name="_xlnm.Print_Area" localSheetId="0">'Wedding Buddget Summary'!$A$1:$F$48</definedName>
    <definedName name="_xlnm.Print_Titles" localSheetId="13">'Guest list'!$1:$15</definedName>
    <definedName name="random">RAND()*(0.0002-0.0001)+0.0001</definedName>
    <definedName name="variable">IF(Estimator!$C$6="Auto Allocation",TRUE,FALSE)</definedName>
    <definedName name="variables">IF(Estimator!$C$6="Manual Allocation",TRUE,FALSE)</definedName>
  </definedNames>
  <calcPr calcId="145621"/>
</workbook>
</file>

<file path=xl/calcChain.xml><?xml version="1.0" encoding="utf-8"?>
<calcChain xmlns="http://schemas.openxmlformats.org/spreadsheetml/2006/main">
  <c r="E16" i="12" l="1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B8" i="1"/>
  <c r="I3" i="17"/>
  <c r="I2" i="10"/>
  <c r="D19" i="16"/>
  <c r="B15" i="6"/>
  <c r="D27" i="16"/>
  <c r="D24" i="16"/>
  <c r="D25" i="16"/>
  <c r="D26" i="16"/>
  <c r="D23" i="16"/>
  <c r="D22" i="16"/>
  <c r="D21" i="16"/>
  <c r="D20" i="16"/>
  <c r="Q2" i="16"/>
  <c r="F2" i="12"/>
  <c r="B46" i="19"/>
  <c r="D20" i="19"/>
  <c r="D21" i="19"/>
  <c r="D22" i="19"/>
  <c r="D13" i="19"/>
  <c r="D14" i="19"/>
  <c r="D15" i="19"/>
  <c r="D16" i="19"/>
  <c r="D17" i="19"/>
  <c r="D18" i="19"/>
  <c r="D19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F2" i="11"/>
  <c r="F2" i="13"/>
  <c r="F2" i="14"/>
  <c r="E28" i="15"/>
  <c r="E29" i="15"/>
  <c r="E30" i="15"/>
  <c r="E18" i="15"/>
  <c r="E19" i="15"/>
  <c r="E20" i="15"/>
  <c r="E21" i="15"/>
  <c r="F2" i="15"/>
  <c r="B23" i="5"/>
  <c r="B21" i="4" s="1"/>
  <c r="E18" i="5"/>
  <c r="E19" i="5"/>
  <c r="E20" i="5"/>
  <c r="E21" i="5"/>
  <c r="F2" i="5"/>
  <c r="E29" i="6"/>
  <c r="E30" i="6"/>
  <c r="E31" i="6"/>
  <c r="E40" i="6"/>
  <c r="E41" i="6"/>
  <c r="E42" i="6"/>
  <c r="E43" i="6"/>
  <c r="E44" i="6"/>
  <c r="F2" i="6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D38" i="9"/>
  <c r="E12" i="1" s="1"/>
  <c r="C38" i="9"/>
  <c r="D12" i="1" s="1"/>
  <c r="B38" i="9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D43" i="8"/>
  <c r="E13" i="1" s="1"/>
  <c r="C43" i="8"/>
  <c r="D13" i="1" s="1"/>
  <c r="B43" i="8"/>
  <c r="E14" i="7"/>
  <c r="E15" i="7"/>
  <c r="E16" i="7"/>
  <c r="E17" i="7"/>
  <c r="E18" i="7"/>
  <c r="E19" i="7"/>
  <c r="E20" i="7"/>
  <c r="E21" i="7"/>
  <c r="E22" i="7"/>
  <c r="E23" i="7"/>
  <c r="E24" i="7"/>
  <c r="E25" i="7"/>
  <c r="D27" i="7"/>
  <c r="E14" i="1" s="1"/>
  <c r="C27" i="7"/>
  <c r="D14" i="1" s="1"/>
  <c r="B27" i="7"/>
  <c r="F2" i="7"/>
  <c r="F2" i="8"/>
  <c r="B17" i="4"/>
  <c r="C12" i="1"/>
  <c r="C13" i="1"/>
  <c r="C14" i="1"/>
  <c r="B46" i="6"/>
  <c r="C15" i="1" s="1"/>
  <c r="C16" i="1"/>
  <c r="B22" i="15"/>
  <c r="B32" i="15"/>
  <c r="B34" i="15" s="1"/>
  <c r="B43" i="14"/>
  <c r="C18" i="1" s="1"/>
  <c r="B25" i="13"/>
  <c r="B24" i="4" s="1"/>
  <c r="C19" i="1"/>
  <c r="B31" i="11"/>
  <c r="B25" i="4" s="1"/>
  <c r="B42" i="12"/>
  <c r="C21" i="1"/>
  <c r="F2" i="9"/>
  <c r="F2" i="4"/>
  <c r="C2" i="19"/>
  <c r="F2" i="1"/>
  <c r="E15" i="4"/>
  <c r="E14" i="5"/>
  <c r="B18" i="4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C31" i="11"/>
  <c r="D20" i="1"/>
  <c r="D31" i="11"/>
  <c r="E20" i="1" s="1"/>
  <c r="E14" i="12"/>
  <c r="E15" i="12"/>
  <c r="E38" i="12"/>
  <c r="E39" i="12"/>
  <c r="E40" i="12"/>
  <c r="B26" i="4"/>
  <c r="C42" i="12"/>
  <c r="D21" i="1" s="1"/>
  <c r="D42" i="12"/>
  <c r="E21" i="1"/>
  <c r="E14" i="13"/>
  <c r="E15" i="13"/>
  <c r="E16" i="13"/>
  <c r="E17" i="13"/>
  <c r="E18" i="13"/>
  <c r="E19" i="13"/>
  <c r="E20" i="13"/>
  <c r="E21" i="13"/>
  <c r="E22" i="13"/>
  <c r="E23" i="13"/>
  <c r="C25" i="13"/>
  <c r="D25" i="13"/>
  <c r="E19" i="1" s="1"/>
  <c r="E17" i="14"/>
  <c r="E19" i="14"/>
  <c r="E20" i="14"/>
  <c r="E21" i="14"/>
  <c r="E22" i="14"/>
  <c r="E23" i="14"/>
  <c r="E25" i="14"/>
  <c r="E27" i="14"/>
  <c r="E29" i="14"/>
  <c r="E30" i="14"/>
  <c r="E31" i="14"/>
  <c r="E33" i="14"/>
  <c r="E34" i="14"/>
  <c r="E35" i="14"/>
  <c r="E36" i="14"/>
  <c r="E38" i="14"/>
  <c r="E39" i="14"/>
  <c r="E40" i="14"/>
  <c r="E41" i="14"/>
  <c r="C43" i="14"/>
  <c r="D18" i="1" s="1"/>
  <c r="D43" i="14"/>
  <c r="E18" i="1" s="1"/>
  <c r="E15" i="15"/>
  <c r="E16" i="15"/>
  <c r="E17" i="15"/>
  <c r="C22" i="15"/>
  <c r="C32" i="15"/>
  <c r="D22" i="15"/>
  <c r="D34" i="15" s="1"/>
  <c r="E17" i="1" s="1"/>
  <c r="D32" i="15"/>
  <c r="E25" i="15"/>
  <c r="E26" i="15"/>
  <c r="E27" i="15"/>
  <c r="E31" i="15"/>
  <c r="E15" i="5"/>
  <c r="E16" i="5"/>
  <c r="E17" i="5"/>
  <c r="C23" i="5"/>
  <c r="D23" i="5"/>
  <c r="E16" i="6"/>
  <c r="E17" i="6"/>
  <c r="E18" i="6"/>
  <c r="E19" i="6"/>
  <c r="E20" i="6"/>
  <c r="E46" i="6" s="1"/>
  <c r="F15" i="1" s="1"/>
  <c r="E21" i="6"/>
  <c r="E22" i="6"/>
  <c r="E23" i="6"/>
  <c r="E24" i="6"/>
  <c r="E25" i="6"/>
  <c r="E26" i="6"/>
  <c r="E27" i="6"/>
  <c r="E28" i="6"/>
  <c r="E34" i="6"/>
  <c r="E35" i="6"/>
  <c r="E36" i="6"/>
  <c r="E37" i="6"/>
  <c r="E38" i="6"/>
  <c r="E39" i="6"/>
  <c r="C46" i="6"/>
  <c r="D15" i="1" s="1"/>
  <c r="D46" i="6"/>
  <c r="E15" i="1" s="1"/>
  <c r="B19" i="4"/>
  <c r="B6" i="1"/>
  <c r="B7" i="1"/>
  <c r="D16" i="1"/>
  <c r="E16" i="1"/>
  <c r="D19" i="1"/>
  <c r="E42" i="12" l="1"/>
  <c r="F21" i="1" s="1"/>
  <c r="B20" i="4"/>
  <c r="E43" i="8"/>
  <c r="F13" i="1" s="1"/>
  <c r="E25" i="13"/>
  <c r="F19" i="1" s="1"/>
  <c r="E23" i="5"/>
  <c r="F16" i="1" s="1"/>
  <c r="C20" i="1"/>
  <c r="C23" i="1" s="1"/>
  <c r="B27" i="1"/>
  <c r="A27" i="1" s="1"/>
  <c r="E22" i="15"/>
  <c r="E34" i="15" s="1"/>
  <c r="F17" i="1" s="1"/>
  <c r="F23" i="1" s="1"/>
  <c r="E31" i="11"/>
  <c r="F20" i="1" s="1"/>
  <c r="E32" i="15"/>
  <c r="E27" i="7"/>
  <c r="F14" i="1" s="1"/>
  <c r="C34" i="15"/>
  <c r="D17" i="1" s="1"/>
  <c r="E43" i="14"/>
  <c r="F18" i="1" s="1"/>
  <c r="E38" i="9"/>
  <c r="F12" i="1" s="1"/>
  <c r="B35" i="1"/>
  <c r="A35" i="1" s="1"/>
  <c r="B31" i="1"/>
  <c r="A31" i="1" s="1"/>
  <c r="B32" i="1"/>
  <c r="A32" i="1" s="1"/>
  <c r="B29" i="1"/>
  <c r="A29" i="1" s="1"/>
  <c r="B22" i="4"/>
  <c r="C17" i="1"/>
  <c r="D23" i="1"/>
  <c r="E23" i="1"/>
  <c r="B36" i="1"/>
  <c r="A36" i="1" s="1"/>
  <c r="B28" i="1"/>
  <c r="A28" i="1" s="1"/>
  <c r="B34" i="1"/>
  <c r="A34" i="1" s="1"/>
  <c r="B23" i="4"/>
  <c r="B33" i="1"/>
  <c r="A33" i="1" s="1"/>
  <c r="B38" i="1"/>
  <c r="A38" i="1" s="1"/>
  <c r="B30" i="1"/>
  <c r="A30" i="1" s="1"/>
  <c r="B37" i="1"/>
  <c r="A37" i="1" s="1"/>
  <c r="B15" i="4" l="1"/>
  <c r="B39" i="1"/>
  <c r="B41" i="1" s="1"/>
  <c r="E45" i="1" s="1"/>
  <c r="E46" i="1" l="1"/>
  <c r="C26" i="4"/>
  <c r="C24" i="4"/>
  <c r="C17" i="4"/>
  <c r="C18" i="4"/>
  <c r="C25" i="4"/>
  <c r="C20" i="4"/>
  <c r="C21" i="4"/>
  <c r="C19" i="4"/>
  <c r="F15" i="4"/>
  <c r="D15" i="4"/>
  <c r="C23" i="4"/>
  <c r="C22" i="4"/>
  <c r="D25" i="4" l="1"/>
  <c r="B12" i="11" s="1"/>
  <c r="D18" i="4"/>
  <c r="B12" i="8" s="1"/>
  <c r="D19" i="4"/>
  <c r="B12" i="7" s="1"/>
  <c r="D20" i="4"/>
  <c r="B12" i="6" s="1"/>
  <c r="D26" i="4"/>
  <c r="B12" i="12" s="1"/>
  <c r="D23" i="4"/>
  <c r="B12" i="14" s="1"/>
  <c r="D17" i="4"/>
  <c r="B12" i="9" s="1"/>
  <c r="D24" i="4"/>
  <c r="B12" i="13" s="1"/>
  <c r="D22" i="4"/>
  <c r="B12" i="15" s="1"/>
  <c r="D21" i="4"/>
  <c r="B12" i="5" s="1"/>
  <c r="F26" i="4"/>
  <c r="F23" i="4"/>
  <c r="F17" i="4"/>
  <c r="F24" i="4"/>
  <c r="F19" i="4"/>
  <c r="F20" i="4"/>
  <c r="F22" i="4"/>
  <c r="F18" i="4"/>
  <c r="F21" i="4"/>
  <c r="F25" i="4"/>
</calcChain>
</file>

<file path=xl/sharedStrings.xml><?xml version="1.0" encoding="utf-8"?>
<sst xmlns="http://schemas.openxmlformats.org/spreadsheetml/2006/main" count="555" uniqueCount="224">
  <si>
    <t>Estimated</t>
  </si>
  <si>
    <t>Actual</t>
  </si>
  <si>
    <t>Shoes</t>
  </si>
  <si>
    <t>Jewellery</t>
  </si>
  <si>
    <t>Stationery</t>
  </si>
  <si>
    <t>Paid to date</t>
  </si>
  <si>
    <t>Left to pay</t>
  </si>
  <si>
    <t>Engagement ring</t>
  </si>
  <si>
    <t>Invitations</t>
  </si>
  <si>
    <t>Order of service</t>
  </si>
  <si>
    <t>Table plan frame and photos</t>
  </si>
  <si>
    <t>Menus</t>
  </si>
  <si>
    <t>Place cards</t>
  </si>
  <si>
    <t>Thank you cards</t>
  </si>
  <si>
    <t>Stamps for invitations</t>
  </si>
  <si>
    <t>Stamps for thank you cards</t>
  </si>
  <si>
    <t>Card/ink for printing</t>
  </si>
  <si>
    <t>Photo album</t>
  </si>
  <si>
    <t>Guest book</t>
  </si>
  <si>
    <t>Other</t>
  </si>
  <si>
    <t>Programs</t>
  </si>
  <si>
    <t>Reception Napkins</t>
  </si>
  <si>
    <t>Attire</t>
  </si>
  <si>
    <t>Wedding rings</t>
  </si>
  <si>
    <t>Bridal gown</t>
  </si>
  <si>
    <t>Alterations</t>
  </si>
  <si>
    <t>Veil/headpiece</t>
  </si>
  <si>
    <t>Underwear</t>
  </si>
  <si>
    <t>Make-up and nails</t>
  </si>
  <si>
    <t>Bride hair up</t>
  </si>
  <si>
    <t>Bride hair colour and cut</t>
  </si>
  <si>
    <t>Groom hair cut and trim</t>
  </si>
  <si>
    <t>Groom's suit alterations</t>
  </si>
  <si>
    <t>Bride's going away dress</t>
  </si>
  <si>
    <t>Bride's going away shoes</t>
  </si>
  <si>
    <t>Groom's suit and accessories</t>
  </si>
  <si>
    <t>Groom's waistcoat</t>
  </si>
  <si>
    <t>Dads' suits</t>
  </si>
  <si>
    <t>Ushers and Best Man's Suits</t>
  </si>
  <si>
    <t xml:space="preserve"> </t>
  </si>
  <si>
    <t xml:space="preserve">Page boy outfits </t>
  </si>
  <si>
    <t>Ceremony</t>
  </si>
  <si>
    <t>Church fee</t>
  </si>
  <si>
    <t>Choir</t>
  </si>
  <si>
    <t>Banns certificate</t>
  </si>
  <si>
    <t>Organist</t>
  </si>
  <si>
    <t>Copyright fee</t>
  </si>
  <si>
    <t>Confetti</t>
  </si>
  <si>
    <t>Reception</t>
  </si>
  <si>
    <t>Reception champagne</t>
  </si>
  <si>
    <t>Reception drinks</t>
  </si>
  <si>
    <t>Meal wine</t>
  </si>
  <si>
    <t>Toast champagne</t>
  </si>
  <si>
    <t>Cake</t>
  </si>
  <si>
    <t>Soft drinks (reception and meal)</t>
  </si>
  <si>
    <t>Bottled water</t>
  </si>
  <si>
    <t xml:space="preserve">Canapes </t>
  </si>
  <si>
    <t xml:space="preserve">Starter </t>
  </si>
  <si>
    <t xml:space="preserve">Main course </t>
  </si>
  <si>
    <t xml:space="preserve">Dessert </t>
  </si>
  <si>
    <t>Coffee, tea</t>
  </si>
  <si>
    <t>Sparklers</t>
  </si>
  <si>
    <t>Venue hire</t>
  </si>
  <si>
    <t>30' porch</t>
  </si>
  <si>
    <t>Marquee, lining and carpet</t>
  </si>
  <si>
    <t>Lighting</t>
  </si>
  <si>
    <t xml:space="preserve">Chairs </t>
  </si>
  <si>
    <t>Tables</t>
  </si>
  <si>
    <t>Top table</t>
  </si>
  <si>
    <t>Transport</t>
  </si>
  <si>
    <t>Main car</t>
  </si>
  <si>
    <t>Photos and video</t>
  </si>
  <si>
    <t>Bride &amp; Groom's album</t>
  </si>
  <si>
    <t>Parents album x 2</t>
  </si>
  <si>
    <t>Extra prints</t>
  </si>
  <si>
    <t>Polaroid camera and film</t>
  </si>
  <si>
    <t>Main video</t>
  </si>
  <si>
    <t>Extra tapes</t>
  </si>
  <si>
    <t>Flowers</t>
  </si>
  <si>
    <t>DEPOSIT</t>
  </si>
  <si>
    <t>Bride</t>
  </si>
  <si>
    <t>Mother of bride</t>
  </si>
  <si>
    <t>Mother of groom</t>
  </si>
  <si>
    <t>Reader</t>
  </si>
  <si>
    <t>Bridesmaid</t>
  </si>
  <si>
    <t>Groom</t>
  </si>
  <si>
    <t>Best man</t>
  </si>
  <si>
    <t>Father of bride</t>
  </si>
  <si>
    <t>Father of groom</t>
  </si>
  <si>
    <t>Usher</t>
  </si>
  <si>
    <t>Flowers contribution</t>
  </si>
  <si>
    <t>Pedestal x 2</t>
  </si>
  <si>
    <t>Pew Ends x 6</t>
  </si>
  <si>
    <t>Pillar swags x 6</t>
  </si>
  <si>
    <t>Foliage swag</t>
  </si>
  <si>
    <t>Wedding cake</t>
  </si>
  <si>
    <t>Gifts</t>
  </si>
  <si>
    <t>Gift</t>
  </si>
  <si>
    <t>Wedding Insurance</t>
  </si>
  <si>
    <t>Honeymoon</t>
  </si>
  <si>
    <t>Travel Insurance</t>
  </si>
  <si>
    <t>Wedding night hotel</t>
  </si>
  <si>
    <t>Date planner last updated</t>
  </si>
  <si>
    <t>Date of wedding</t>
  </si>
  <si>
    <t>Days to go</t>
  </si>
  <si>
    <t>Number of guests</t>
  </si>
  <si>
    <t>Honeymoon and other</t>
  </si>
  <si>
    <t>Difference to make up</t>
  </si>
  <si>
    <t>Wedding pot remaining</t>
  </si>
  <si>
    <t>Other Expenses</t>
  </si>
  <si>
    <t>Wedding Budget Planner</t>
  </si>
  <si>
    <t>Auto Allocation</t>
  </si>
  <si>
    <t>IMPORTANT—READ CAREFULLY:</t>
  </si>
  <si>
    <t>This End-User License Agreement (”EULA”) is a legal agreement between you and Spreadsheet123.com that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</si>
  <si>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</si>
  <si>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</si>
  <si>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</si>
  <si>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</si>
  <si>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>terms and conditions of this EULA. In such event, you must destroy all copies of any TEMPLATE.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</si>
  <si>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</si>
  <si>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</si>
  <si>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</si>
  <si>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</si>
  <si>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</si>
  <si>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</si>
  <si>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</si>
  <si>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</si>
  <si>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Some states do not allow the limitation or exclusion of liability for incidental or consequential</t>
  </si>
  <si>
    <t>damages, so the above limitation may not apply to you.</t>
  </si>
  <si>
    <t>Table centerpieces x 6</t>
  </si>
  <si>
    <t>Guest Cars</t>
  </si>
  <si>
    <t>Taxi</t>
  </si>
  <si>
    <t>Parking</t>
  </si>
  <si>
    <t>EXPENSES</t>
  </si>
  <si>
    <t>TOTAL</t>
  </si>
  <si>
    <t>CONTRIBUTIONS</t>
  </si>
  <si>
    <t>SUMMARY</t>
  </si>
  <si>
    <t>SELECT BUDGET ALLOCATION METHOD</t>
  </si>
  <si>
    <r>
      <t xml:space="preserve">When you select </t>
    </r>
    <r>
      <rPr>
        <b/>
        <sz val="11"/>
        <rFont val="Arial"/>
        <family val="2"/>
      </rPr>
      <t>Auto Allocation</t>
    </r>
    <r>
      <rPr>
        <sz val="11"/>
        <rFont val="Arial"/>
        <family val="2"/>
      </rPr>
      <t xml:space="preserve"> method, the wedding budget is allocated automatically as you enter the amounts on </t>
    </r>
    <r>
      <rPr>
        <b/>
        <sz val="11"/>
        <rFont val="Arial"/>
        <family val="2"/>
      </rPr>
      <t>Wedding Budget</t>
    </r>
    <r>
      <rPr>
        <sz val="11"/>
        <rFont val="Arial"/>
        <family val="2"/>
      </rPr>
      <t xml:space="preserve"> tab, so that at the end you are able to view how your budget is allocated between the categories.
</t>
    </r>
    <r>
      <rPr>
        <b/>
        <sz val="11"/>
        <rFont val="Arial"/>
        <family val="2"/>
      </rPr>
      <t>Mannual Allocation</t>
    </r>
    <r>
      <rPr>
        <sz val="11"/>
        <rFont val="Arial"/>
        <family val="2"/>
      </rPr>
      <t xml:space="preserve"> method helps to specify the amount for specific category by manually adjusting percentages.</t>
    </r>
  </si>
  <si>
    <t>ESTIMATED</t>
  </si>
  <si>
    <t>(%)</t>
  </si>
  <si>
    <t>AUTO
ALLOCATION</t>
  </si>
  <si>
    <t>MANUAL
ALLOCATION</t>
  </si>
  <si>
    <t>BUDGET</t>
  </si>
  <si>
    <t>STATIONERY</t>
  </si>
  <si>
    <t>ESTIMATED BUDGET ALLOWANCE</t>
  </si>
  <si>
    <t>Nick's Mom &amp; Dad</t>
  </si>
  <si>
    <t>Jane's Mom &amp; Dad</t>
  </si>
  <si>
    <t>Jane's Grand Mom</t>
  </si>
  <si>
    <t>Nick's Grand Pearants</t>
  </si>
  <si>
    <r>
      <t xml:space="preserve">Other </t>
    </r>
    <r>
      <rPr>
        <sz val="10"/>
        <color indexed="55"/>
        <rFont val="Arial"/>
        <family val="2"/>
      </rPr>
      <t>(specify)</t>
    </r>
  </si>
  <si>
    <t>Other Contributions</t>
  </si>
  <si>
    <t>ATTIRE</t>
  </si>
  <si>
    <t>CEREMONY</t>
  </si>
  <si>
    <t>RECEPTION</t>
  </si>
  <si>
    <t>RECEPTION AND WEDDING BREAKFAST</t>
  </si>
  <si>
    <t>MARQUEE</t>
  </si>
  <si>
    <r>
      <t xml:space="preserve">Guests </t>
    </r>
    <r>
      <rPr>
        <sz val="10"/>
        <color indexed="23"/>
        <rFont val="Arial"/>
        <family val="2"/>
      </rPr>
      <t>(inc. Bride and Groom)</t>
    </r>
  </si>
  <si>
    <t>TRANSPORT</t>
  </si>
  <si>
    <t>PHOTOS AND VIDEO</t>
  </si>
  <si>
    <t>VIDEO</t>
  </si>
  <si>
    <t>PHOTOS</t>
  </si>
  <si>
    <t>TOTAL PHOTOS</t>
  </si>
  <si>
    <t>TOTAL VIDEO</t>
  </si>
  <si>
    <t>FLOWERS</t>
  </si>
  <si>
    <t>GIFTS</t>
  </si>
  <si>
    <t>BOUQUETS</t>
  </si>
  <si>
    <t>CORSAGES</t>
  </si>
  <si>
    <t>BOUTONNIERE</t>
  </si>
  <si>
    <t>BUTTONHOLES</t>
  </si>
  <si>
    <t>CHURCH</t>
  </si>
  <si>
    <t>OTHER EXPENSES</t>
  </si>
  <si>
    <t>HONEYMOON AND OTHER</t>
  </si>
  <si>
    <t>M/F</t>
  </si>
  <si>
    <t xml:space="preserve">Address:
</t>
  </si>
  <si>
    <t xml:space="preserve">To: </t>
  </si>
  <si>
    <t>GUEST LIST</t>
  </si>
  <si>
    <t>NAME &amp; ADDRESS</t>
  </si>
  <si>
    <t>NAME(S) ON INVITATION</t>
  </si>
  <si>
    <t>GUESTS #</t>
  </si>
  <si>
    <t>INVITATION</t>
  </si>
  <si>
    <t>CONFIRMATION</t>
  </si>
  <si>
    <t>THANK YOU CARD</t>
  </si>
  <si>
    <t>VEGETARIAN</t>
  </si>
  <si>
    <t>Man Guests</t>
  </si>
  <si>
    <t>Women Guests</t>
  </si>
  <si>
    <t>Vegetarians</t>
  </si>
  <si>
    <t>Invitation Sent</t>
  </si>
  <si>
    <t>"Thank You" Card Sent</t>
  </si>
  <si>
    <t>Not Responded</t>
  </si>
  <si>
    <t>Accepted Invitation</t>
  </si>
  <si>
    <t>Rejected Invitation</t>
  </si>
  <si>
    <t>GUESTS TOTAL</t>
  </si>
  <si>
    <t>ROLE</t>
  </si>
  <si>
    <t>NAME</t>
  </si>
  <si>
    <t>ADDRESS</t>
  </si>
  <si>
    <t>TELEPHONE</t>
  </si>
  <si>
    <t>CONTACT LIST</t>
  </si>
  <si>
    <t>Terms of Use - EULA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</si>
  <si>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</si>
  <si>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</si>
  <si>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</si>
  <si>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</si>
  <si>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r>
      <t xml:space="preserve">This EULA grants you the right to download this TEMPLATE free of charge for </t>
    </r>
    <r>
      <rPr>
        <b/>
        <sz val="10"/>
        <color indexed="8"/>
        <rFont val="Arial"/>
        <family val="2"/>
      </rPr>
      <t>personal use or use within your family</t>
    </r>
    <r>
      <rPr>
        <b/>
        <sz val="10"/>
        <rFont val="Arial"/>
        <family val="2"/>
      </rPr>
      <t>.</t>
    </r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</si>
  <si>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</si>
  <si>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</si>
  <si>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</si>
  <si>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</si>
  <si>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8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</si>
  <si>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8"/>
        <rFont val="Calibri"/>
        <family val="2"/>
      </rPr>
      <t>TEMPLATE</t>
    </r>
    <r>
      <rPr>
        <sz val="11"/>
        <color indexed="8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</si>
  <si>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</si>
  <si>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</si>
  <si>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</si>
  <si>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</si>
  <si>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</si>
  <si>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</si>
  <si>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</si>
  <si>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</si>
  <si>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rFont val="Calibri"/>
        <family val="2"/>
      </rPr>
      <t>Spreadsheet123.com</t>
    </r>
    <r>
      <rPr>
        <sz val="11"/>
        <rFont val="Calibri"/>
        <family val="2"/>
      </rPr>
      <t xml:space="preserve"> may terminate this EULA if you fail to comply with the</t>
    </r>
  </si>
  <si>
    <t>4. NOTICE SPECIFIC TO TEMPLATES.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</si>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</sst>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&quot;£&quot;#,##0.00"/>
    <numFmt numFmtId="165" formatCode="[$-409]mmmm\ d\,\ yyyy;@"/>
    <numFmt numFmtId="166" formatCode="0.0%"/>
    <numFmt numFmtId="167" formatCode="_-* #,##0.00_-;[Red]\-* #,##0.00_-;_-* &quot;-&quot;??_-;_-@_-"/>
  </numFmts>
  <fonts count="5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6"/>
      <color indexed="9"/>
      <name val="Arial"/>
      <family val="2"/>
    </font>
    <font>
      <sz val="9"/>
      <color indexed="45"/>
      <name val="Arial"/>
      <family val="2"/>
    </font>
    <font>
      <sz val="13"/>
      <color indexed="9"/>
      <name val="Arial"/>
      <family val="2"/>
    </font>
    <font>
      <b/>
      <sz val="9"/>
      <color indexed="9"/>
      <name val="Arial"/>
      <family val="2"/>
    </font>
    <font>
      <sz val="13"/>
      <color indexed="9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sz val="16"/>
      <color indexed="9"/>
      <name val="Arial"/>
      <family val="2"/>
    </font>
    <font>
      <sz val="9"/>
      <color indexed="45"/>
      <name val="Arial"/>
      <family val="2"/>
    </font>
    <font>
      <b/>
      <sz val="9"/>
      <color indexed="45"/>
      <name val="Arial"/>
      <family val="2"/>
    </font>
    <font>
      <sz val="9"/>
      <color indexed="8"/>
      <name val="Arial"/>
      <family val="2"/>
    </font>
    <font>
      <sz val="10"/>
      <color indexed="45"/>
      <name val="Arial"/>
      <family val="2"/>
    </font>
    <font>
      <sz val="14"/>
      <color indexed="16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9"/>
      <color indexed="60"/>
      <name val="Arial"/>
      <family val="2"/>
    </font>
    <font>
      <sz val="13"/>
      <color indexed="9"/>
      <name val="Arial"/>
      <family val="2"/>
    </font>
    <font>
      <b/>
      <sz val="9"/>
      <color indexed="60"/>
      <name val="Arial"/>
      <family val="2"/>
    </font>
    <font>
      <sz val="9"/>
      <color indexed="60"/>
      <name val="Arial"/>
      <family val="2"/>
    </font>
    <font>
      <sz val="10"/>
      <color indexed="60"/>
      <name val="Arial"/>
      <family val="2"/>
    </font>
    <font>
      <sz val="8"/>
      <name val="Calibri"/>
      <family val="2"/>
    </font>
    <font>
      <sz val="11"/>
      <name val="Calibri"/>
      <family val="2"/>
    </font>
    <font>
      <b/>
      <u/>
      <sz val="10"/>
      <color indexed="31"/>
      <name val="Arial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3"/>
      <name val="Arial"/>
      <family val="2"/>
    </font>
    <font>
      <sz val="13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3"/>
      <color indexed="8"/>
      <name val="Calibri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24"/>
      <color indexed="9"/>
      <name val="Monotype Corsiva"/>
      <family val="4"/>
    </font>
    <font>
      <sz val="10"/>
      <name val="Calibri"/>
      <family val="2"/>
    </font>
    <font>
      <sz val="10"/>
      <color indexed="55"/>
      <name val="Arial"/>
      <family val="2"/>
    </font>
    <font>
      <sz val="10"/>
      <color indexed="23"/>
      <name val="Arial"/>
      <family val="2"/>
    </font>
    <font>
      <b/>
      <sz val="10"/>
      <color indexed="60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3"/>
      <color indexed="9"/>
      <name val="Calibri"/>
      <family val="2"/>
    </font>
    <font>
      <b/>
      <sz val="12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u/>
      <sz val="10"/>
      <name val="Arial"/>
      <family val="2"/>
    </font>
    <font>
      <b/>
      <sz val="11"/>
      <name val="Calibri"/>
      <family val="2"/>
    </font>
    <font>
      <sz val="7"/>
      <name val="Verdana"/>
      <family val="2"/>
    </font>
    <font>
      <sz val="7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234">
    <xf numFmtId="0" fontId="0" fillId="0" borderId="0" xfId="0"/>
    <xf numFmtId="0" fontId="6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center"/>
    </xf>
    <xf numFmtId="164" fontId="26" fillId="3" borderId="0" xfId="0" applyNumberFormat="1" applyFont="1" applyFill="1" applyBorder="1" applyAlignment="1" applyProtection="1">
      <alignment horizontal="right" vertical="center"/>
    </xf>
    <xf numFmtId="4" fontId="26" fillId="3" borderId="0" xfId="0" applyNumberFormat="1" applyFont="1" applyFill="1" applyBorder="1" applyAlignment="1" applyProtection="1">
      <alignment horizontal="right" vertical="center"/>
    </xf>
    <xf numFmtId="0" fontId="0" fillId="2" borderId="0" xfId="0" applyFill="1"/>
    <xf numFmtId="0" fontId="0" fillId="2" borderId="0" xfId="0" applyFill="1" applyAlignment="1">
      <alignment vertical="center"/>
    </xf>
    <xf numFmtId="4" fontId="27" fillId="4" borderId="0" xfId="0" applyNumberFormat="1" applyFont="1" applyFill="1" applyBorder="1" applyAlignment="1" applyProtection="1">
      <alignment horizontal="right" vertical="center"/>
    </xf>
    <xf numFmtId="4" fontId="15" fillId="4" borderId="0" xfId="0" applyNumberFormat="1" applyFont="1" applyFill="1" applyBorder="1" applyAlignment="1" applyProtection="1">
      <alignment horizontal="right" vertical="center"/>
    </xf>
    <xf numFmtId="0" fontId="12" fillId="2" borderId="0" xfId="0" applyFont="1" applyFill="1" applyBorder="1" applyAlignment="1">
      <alignment horizontal="right" vertical="center"/>
    </xf>
    <xf numFmtId="0" fontId="34" fillId="2" borderId="0" xfId="0" applyFont="1" applyFill="1" applyBorder="1" applyAlignment="1">
      <alignment horizontal="right" vertical="center" indent="1"/>
    </xf>
    <xf numFmtId="167" fontId="33" fillId="3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/>
    <xf numFmtId="0" fontId="13" fillId="0" borderId="0" xfId="0" applyFont="1" applyFill="1" applyBorder="1" applyAlignment="1">
      <alignment horizontal="left" vertical="center" indent="2"/>
    </xf>
    <xf numFmtId="0" fontId="31" fillId="0" borderId="0" xfId="1" applyFont="1" applyFill="1" applyBorder="1" applyAlignment="1" applyProtection="1">
      <alignment horizontal="center"/>
    </xf>
    <xf numFmtId="0" fontId="32" fillId="0" borderId="0" xfId="0" applyFont="1" applyFill="1"/>
    <xf numFmtId="0" fontId="31" fillId="0" borderId="0" xfId="1" applyFont="1" applyFill="1" applyAlignment="1" applyProtection="1">
      <alignment horizontal="center"/>
    </xf>
    <xf numFmtId="0" fontId="32" fillId="0" borderId="0" xfId="0" applyFont="1" applyFill="1" applyBorder="1"/>
    <xf numFmtId="0" fontId="19" fillId="0" borderId="0" xfId="0" applyFont="1" applyFill="1" applyBorder="1" applyAlignment="1">
      <alignment horizontal="left" vertical="top" indent="1"/>
    </xf>
    <xf numFmtId="164" fontId="19" fillId="0" borderId="0" xfId="0" quotePrefix="1" applyNumberFormat="1" applyFont="1" applyFill="1" applyBorder="1" applyAlignment="1" applyProtection="1">
      <alignment horizontal="center" vertical="top"/>
    </xf>
    <xf numFmtId="164" fontId="19" fillId="0" borderId="0" xfId="0" applyNumberFormat="1" applyFont="1" applyFill="1" applyBorder="1" applyAlignment="1" applyProtection="1">
      <alignment horizontal="center" vertical="top"/>
    </xf>
    <xf numFmtId="164" fontId="19" fillId="0" borderId="0" xfId="0" applyNumberFormat="1" applyFont="1" applyFill="1" applyBorder="1" applyAlignment="1" applyProtection="1">
      <alignment horizontal="right" vertical="top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34" fillId="0" borderId="0" xfId="0" applyFont="1" applyFill="1" applyBorder="1" applyAlignment="1">
      <alignment horizontal="right" vertical="center" indent="1"/>
    </xf>
    <xf numFmtId="0" fontId="13" fillId="0" borderId="2" xfId="0" applyFont="1" applyFill="1" applyBorder="1" applyAlignment="1">
      <alignment horizontal="left" vertical="center" indent="2"/>
    </xf>
    <xf numFmtId="0" fontId="37" fillId="0" borderId="0" xfId="0" applyFont="1" applyFill="1" applyBorder="1" applyAlignment="1">
      <alignment horizontal="left" vertical="center" indent="2"/>
    </xf>
    <xf numFmtId="167" fontId="33" fillId="0" borderId="0" xfId="0" applyNumberFormat="1" applyFont="1" applyFill="1" applyBorder="1" applyAlignment="1" applyProtection="1">
      <alignment horizontal="right" vertical="center" indent="1"/>
    </xf>
    <xf numFmtId="167" fontId="33" fillId="0" borderId="0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>
      <alignment horizontal="right"/>
    </xf>
    <xf numFmtId="0" fontId="11" fillId="0" borderId="0" xfId="0" applyNumberFormat="1" applyFont="1" applyFill="1" applyBorder="1" applyAlignment="1" applyProtection="1">
      <alignment horizontal="left" indent="2"/>
    </xf>
    <xf numFmtId="0" fontId="11" fillId="2" borderId="0" xfId="0" applyNumberFormat="1" applyFont="1" applyFill="1" applyBorder="1" applyAlignment="1" applyProtection="1">
      <alignment horizontal="left" vertical="center"/>
    </xf>
    <xf numFmtId="0" fontId="35" fillId="3" borderId="0" xfId="0" applyNumberFormat="1" applyFont="1" applyFill="1" applyBorder="1" applyAlignment="1" applyProtection="1">
      <alignment horizontal="left" vertical="center"/>
    </xf>
    <xf numFmtId="0" fontId="27" fillId="0" borderId="0" xfId="0" applyFont="1" applyFill="1" applyBorder="1" applyAlignment="1" applyProtection="1">
      <alignment horizontal="left" vertical="center" indent="2"/>
      <protection locked="0"/>
    </xf>
    <xf numFmtId="0" fontId="3" fillId="0" borderId="0" xfId="0" applyNumberFormat="1" applyFont="1" applyFill="1" applyBorder="1" applyAlignment="1" applyProtection="1">
      <alignment horizontal="left" vertical="center" indent="2"/>
    </xf>
    <xf numFmtId="4" fontId="17" fillId="0" borderId="0" xfId="0" applyNumberFormat="1" applyFont="1" applyFill="1" applyBorder="1" applyAlignment="1" applyProtection="1">
      <alignment horizontal="right" vertical="center"/>
    </xf>
    <xf numFmtId="43" fontId="33" fillId="0" borderId="2" xfId="0" applyNumberFormat="1" applyFont="1" applyFill="1" applyBorder="1" applyAlignment="1" applyProtection="1">
      <alignment horizontal="right" vertical="center"/>
    </xf>
    <xf numFmtId="43" fontId="33" fillId="3" borderId="0" xfId="0" applyNumberFormat="1" applyFont="1" applyFill="1" applyBorder="1" applyAlignment="1" applyProtection="1">
      <alignment horizontal="right" vertical="center"/>
    </xf>
    <xf numFmtId="167" fontId="33" fillId="0" borderId="2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left" vertical="center" indent="2"/>
    </xf>
    <xf numFmtId="0" fontId="14" fillId="2" borderId="0" xfId="0" applyNumberFormat="1" applyFont="1" applyFill="1" applyBorder="1" applyAlignment="1" applyProtection="1">
      <alignment horizontal="left" indent="2"/>
    </xf>
    <xf numFmtId="0" fontId="39" fillId="0" borderId="0" xfId="0" applyFont="1" applyFill="1"/>
    <xf numFmtId="0" fontId="35" fillId="0" borderId="0" xfId="0" applyNumberFormat="1" applyFont="1" applyFill="1" applyBorder="1" applyAlignment="1" applyProtection="1">
      <alignment horizontal="left" vertical="center" indent="2"/>
    </xf>
    <xf numFmtId="0" fontId="0" fillId="0" borderId="0" xfId="0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43" fontId="0" fillId="0" borderId="0" xfId="0" applyNumberFormat="1" applyBorder="1" applyAlignment="1">
      <alignment vertical="center"/>
    </xf>
    <xf numFmtId="0" fontId="4" fillId="0" borderId="0" xfId="0" applyFont="1" applyFill="1" applyBorder="1" applyAlignment="1">
      <alignment horizontal="left" vertical="center" indent="2"/>
    </xf>
    <xf numFmtId="0" fontId="17" fillId="0" borderId="0" xfId="0" applyFont="1" applyFill="1" applyAlignment="1">
      <alignment horizontal="right"/>
    </xf>
    <xf numFmtId="43" fontId="33" fillId="0" borderId="5" xfId="0" applyNumberFormat="1" applyFont="1" applyFill="1" applyBorder="1" applyAlignment="1" applyProtection="1">
      <alignment horizontal="right" vertical="center"/>
    </xf>
    <xf numFmtId="43" fontId="0" fillId="0" borderId="0" xfId="0" applyNumberFormat="1" applyFill="1"/>
    <xf numFmtId="4" fontId="17" fillId="0" borderId="1" xfId="0" applyNumberFormat="1" applyFont="1" applyFill="1" applyBorder="1" applyAlignment="1" applyProtection="1">
      <alignment horizontal="center" vertical="center"/>
    </xf>
    <xf numFmtId="0" fontId="41" fillId="0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right" vertical="center"/>
    </xf>
    <xf numFmtId="0" fontId="41" fillId="2" borderId="0" xfId="0" applyFont="1" applyFill="1" applyBorder="1" applyAlignment="1">
      <alignment horizontal="left" vertical="center" indent="2"/>
    </xf>
    <xf numFmtId="4" fontId="42" fillId="2" borderId="0" xfId="0" applyNumberFormat="1" applyFont="1" applyFill="1" applyBorder="1" applyAlignment="1" applyProtection="1">
      <alignment horizontal="center" vertical="center"/>
    </xf>
    <xf numFmtId="0" fontId="14" fillId="4" borderId="0" xfId="0" applyNumberFormat="1" applyFont="1" applyFill="1" applyBorder="1" applyAlignment="1" applyProtection="1">
      <alignment horizontal="left" indent="2"/>
    </xf>
    <xf numFmtId="0" fontId="12" fillId="4" borderId="0" xfId="0" applyFont="1" applyFill="1" applyBorder="1" applyAlignment="1">
      <alignment horizontal="center"/>
    </xf>
    <xf numFmtId="0" fontId="21" fillId="4" borderId="0" xfId="0" applyFont="1" applyFill="1" applyBorder="1" applyAlignment="1">
      <alignment horizontal="left" vertical="center" indent="1"/>
    </xf>
    <xf numFmtId="0" fontId="4" fillId="4" borderId="0" xfId="0" applyFont="1" applyFill="1" applyBorder="1" applyAlignment="1">
      <alignment horizontal="left" vertical="center" indent="2"/>
    </xf>
    <xf numFmtId="0" fontId="41" fillId="4" borderId="0" xfId="0" applyFont="1" applyFill="1" applyBorder="1" applyAlignment="1">
      <alignment horizontal="left" vertical="center" indent="2"/>
    </xf>
    <xf numFmtId="0" fontId="0" fillId="4" borderId="0" xfId="0" applyFill="1"/>
    <xf numFmtId="43" fontId="40" fillId="4" borderId="0" xfId="0" applyNumberFormat="1" applyFont="1" applyFill="1" applyBorder="1" applyAlignment="1" applyProtection="1">
      <alignment horizontal="right" vertical="center"/>
    </xf>
    <xf numFmtId="166" fontId="40" fillId="4" borderId="0" xfId="0" applyNumberFormat="1" applyFont="1" applyFill="1" applyBorder="1" applyAlignment="1" applyProtection="1">
      <alignment horizontal="right" vertical="center"/>
    </xf>
    <xf numFmtId="4" fontId="40" fillId="4" borderId="0" xfId="0" applyNumberFormat="1" applyFont="1" applyFill="1" applyBorder="1" applyAlignment="1" applyProtection="1">
      <alignment horizontal="right" vertical="center"/>
    </xf>
    <xf numFmtId="166" fontId="40" fillId="0" borderId="1" xfId="0" applyNumberFormat="1" applyFont="1" applyFill="1" applyBorder="1" applyAlignment="1" applyProtection="1">
      <alignment horizontal="right" vertical="center"/>
    </xf>
    <xf numFmtId="0" fontId="7" fillId="2" borderId="0" xfId="0" applyNumberFormat="1" applyFont="1" applyFill="1" applyBorder="1" applyAlignment="1" applyProtection="1">
      <alignment horizontal="left" indent="2"/>
    </xf>
    <xf numFmtId="4" fontId="26" fillId="0" borderId="0" xfId="0" applyNumberFormat="1" applyFont="1" applyFill="1" applyBorder="1" applyAlignment="1" applyProtection="1">
      <alignment horizontal="right" vertical="center"/>
    </xf>
    <xf numFmtId="0" fontId="35" fillId="0" borderId="0" xfId="0" applyNumberFormat="1" applyFont="1" applyFill="1" applyBorder="1" applyAlignment="1" applyProtection="1">
      <alignment vertical="center"/>
    </xf>
    <xf numFmtId="4" fontId="28" fillId="3" borderId="0" xfId="0" applyNumberFormat="1" applyFont="1" applyFill="1" applyBorder="1" applyAlignment="1" applyProtection="1">
      <alignment horizontal="right" vertical="center"/>
    </xf>
    <xf numFmtId="4" fontId="13" fillId="3" borderId="0" xfId="0" applyNumberFormat="1" applyFont="1" applyFill="1" applyBorder="1" applyAlignment="1" applyProtection="1">
      <alignment horizontal="right" vertical="center"/>
    </xf>
    <xf numFmtId="43" fontId="13" fillId="3" borderId="0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>
      <alignment horizontal="left" vertical="center" indent="2"/>
    </xf>
    <xf numFmtId="43" fontId="0" fillId="0" borderId="0" xfId="0" applyNumberFormat="1"/>
    <xf numFmtId="43" fontId="13" fillId="0" borderId="1" xfId="0" applyNumberFormat="1" applyFont="1" applyFill="1" applyBorder="1" applyAlignment="1" applyProtection="1">
      <alignment horizontal="right" vertical="center"/>
    </xf>
    <xf numFmtId="43" fontId="44" fillId="3" borderId="0" xfId="0" applyNumberFormat="1" applyFont="1" applyFill="1"/>
    <xf numFmtId="0" fontId="5" fillId="4" borderId="0" xfId="0" applyFont="1" applyFill="1" applyBorder="1" applyAlignment="1">
      <alignment horizontal="left" vertical="center" indent="2"/>
    </xf>
    <xf numFmtId="0" fontId="13" fillId="4" borderId="0" xfId="0" applyFont="1" applyFill="1" applyBorder="1" applyAlignment="1">
      <alignment horizontal="left" vertical="center" indent="1"/>
    </xf>
    <xf numFmtId="43" fontId="13" fillId="4" borderId="0" xfId="0" applyNumberFormat="1" applyFont="1" applyFill="1" applyBorder="1" applyAlignment="1" applyProtection="1">
      <alignment horizontal="right" vertical="center"/>
    </xf>
    <xf numFmtId="0" fontId="24" fillId="4" borderId="0" xfId="0" applyFont="1" applyFill="1" applyBorder="1" applyAlignment="1">
      <alignment horizontal="left" vertical="center" indent="2"/>
    </xf>
    <xf numFmtId="0" fontId="13" fillId="0" borderId="0" xfId="0" applyFont="1" applyFill="1"/>
    <xf numFmtId="4" fontId="16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/>
    <xf numFmtId="4" fontId="34" fillId="2" borderId="0" xfId="0" applyNumberFormat="1" applyFont="1" applyFill="1" applyBorder="1" applyAlignment="1" applyProtection="1">
      <alignment horizontal="left" vertical="center" wrapText="1" indent="1"/>
    </xf>
    <xf numFmtId="4" fontId="34" fillId="2" borderId="0" xfId="0" applyNumberFormat="1" applyFont="1" applyFill="1" applyBorder="1" applyAlignment="1" applyProtection="1">
      <alignment horizontal="right" vertical="center" indent="1"/>
    </xf>
    <xf numFmtId="0" fontId="30" fillId="0" borderId="0" xfId="0" applyFont="1" applyFill="1" applyBorder="1"/>
    <xf numFmtId="43" fontId="44" fillId="3" borderId="0" xfId="0" applyNumberFormat="1" applyFont="1" applyFill="1" applyBorder="1"/>
    <xf numFmtId="164" fontId="8" fillId="3" borderId="0" xfId="0" applyNumberFormat="1" applyFont="1" applyFill="1" applyBorder="1" applyAlignment="1" applyProtection="1">
      <alignment horizontal="right" vertical="center"/>
    </xf>
    <xf numFmtId="43" fontId="13" fillId="0" borderId="1" xfId="0" quotePrefix="1" applyNumberFormat="1" applyFont="1" applyFill="1" applyBorder="1" applyAlignment="1" applyProtection="1">
      <alignment horizontal="right" vertical="center"/>
    </xf>
    <xf numFmtId="4" fontId="16" fillId="3" borderId="0" xfId="0" applyNumberFormat="1" applyFont="1" applyFill="1" applyBorder="1" applyAlignment="1" applyProtection="1">
      <alignment horizontal="right" vertical="center"/>
    </xf>
    <xf numFmtId="0" fontId="4" fillId="4" borderId="0" xfId="0" applyNumberFormat="1" applyFont="1" applyFill="1" applyBorder="1" applyAlignment="1" applyProtection="1">
      <alignment horizontal="left" vertical="center" indent="2"/>
    </xf>
    <xf numFmtId="164" fontId="8" fillId="4" borderId="0" xfId="0" applyNumberFormat="1" applyFont="1" applyFill="1" applyBorder="1" applyAlignment="1" applyProtection="1">
      <alignment horizontal="right" vertical="center"/>
    </xf>
    <xf numFmtId="4" fontId="15" fillId="4" borderId="6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/>
    <xf numFmtId="0" fontId="13" fillId="4" borderId="0" xfId="0" applyFont="1" applyFill="1" applyBorder="1" applyAlignment="1">
      <alignment horizontal="left" vertical="center" indent="2"/>
    </xf>
    <xf numFmtId="0" fontId="13" fillId="4" borderId="0" xfId="0" applyNumberFormat="1" applyFont="1" applyFill="1" applyBorder="1" applyAlignment="1" applyProtection="1">
      <alignment horizontal="left" vertical="center" indent="2"/>
    </xf>
    <xf numFmtId="0" fontId="40" fillId="0" borderId="0" xfId="0" applyFont="1"/>
    <xf numFmtId="0" fontId="17" fillId="0" borderId="0" xfId="0" applyFont="1" applyAlignment="1">
      <alignment horizontal="right"/>
    </xf>
    <xf numFmtId="4" fontId="3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0" fontId="44" fillId="3" borderId="0" xfId="0" applyFont="1" applyFill="1" applyBorder="1"/>
    <xf numFmtId="4" fontId="13" fillId="4" borderId="0" xfId="0" applyNumberFormat="1" applyFont="1" applyFill="1" applyBorder="1" applyAlignment="1" applyProtection="1">
      <alignment horizontal="right" vertical="center"/>
    </xf>
    <xf numFmtId="4" fontId="27" fillId="3" borderId="0" xfId="0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13" fillId="0" borderId="0" xfId="0" applyFont="1" applyFill="1" applyBorder="1"/>
    <xf numFmtId="4" fontId="3" fillId="3" borderId="0" xfId="0" applyNumberFormat="1" applyFont="1" applyFill="1" applyBorder="1" applyAlignment="1" applyProtection="1">
      <alignment horizontal="right" vertical="center"/>
    </xf>
    <xf numFmtId="0" fontId="33" fillId="4" borderId="0" xfId="0" applyNumberFormat="1" applyFont="1" applyFill="1" applyBorder="1" applyAlignment="1" applyProtection="1">
      <alignment horizontal="right" vertical="center" indent="1"/>
    </xf>
    <xf numFmtId="164" fontId="18" fillId="4" borderId="0" xfId="0" applyNumberFormat="1" applyFont="1" applyFill="1" applyBorder="1" applyAlignment="1" applyProtection="1">
      <alignment horizontal="right" vertical="center"/>
    </xf>
    <xf numFmtId="164" fontId="15" fillId="4" borderId="0" xfId="0" applyNumberFormat="1" applyFont="1" applyFill="1" applyBorder="1" applyAlignment="1" applyProtection="1">
      <alignment horizontal="right" vertical="center"/>
    </xf>
    <xf numFmtId="4" fontId="4" fillId="4" borderId="0" xfId="0" applyNumberFormat="1" applyFont="1" applyFill="1" applyBorder="1" applyAlignment="1" applyProtection="1">
      <alignment horizontal="right" vertical="center"/>
    </xf>
    <xf numFmtId="0" fontId="27" fillId="4" borderId="0" xfId="0" applyFont="1" applyFill="1" applyBorder="1" applyAlignment="1">
      <alignment horizontal="left" vertical="center" indent="1"/>
    </xf>
    <xf numFmtId="0" fontId="11" fillId="2" borderId="0" xfId="0" applyNumberFormat="1" applyFont="1" applyFill="1" applyBorder="1" applyAlignment="1" applyProtection="1">
      <alignment horizontal="left" vertical="center" indent="1"/>
    </xf>
    <xf numFmtId="0" fontId="21" fillId="3" borderId="0" xfId="0" applyFont="1" applyFill="1" applyBorder="1" applyAlignment="1">
      <alignment horizontal="left" vertical="center" indent="1"/>
    </xf>
    <xf numFmtId="0" fontId="2" fillId="4" borderId="0" xfId="0" applyFont="1" applyFill="1" applyBorder="1" applyAlignment="1">
      <alignment horizontal="left" vertical="center" indent="1"/>
    </xf>
    <xf numFmtId="0" fontId="35" fillId="3" borderId="0" xfId="0" applyNumberFormat="1" applyFont="1" applyFill="1" applyBorder="1" applyAlignment="1" applyProtection="1">
      <alignment horizontal="left" vertical="center" indent="1"/>
    </xf>
    <xf numFmtId="0" fontId="13" fillId="4" borderId="0" xfId="0" applyFont="1" applyFill="1" applyBorder="1" applyAlignment="1">
      <alignment horizontal="left" vertical="center" indent="2"/>
    </xf>
    <xf numFmtId="0" fontId="25" fillId="2" borderId="0" xfId="0" applyNumberFormat="1" applyFont="1" applyFill="1" applyBorder="1" applyAlignment="1" applyProtection="1">
      <alignment horizontal="left" vertical="center" indent="1"/>
    </xf>
    <xf numFmtId="0" fontId="13" fillId="0" borderId="2" xfId="0" applyFont="1" applyFill="1" applyBorder="1" applyAlignment="1" applyProtection="1">
      <alignment horizontal="left" vertical="center" indent="2"/>
      <protection locked="0"/>
    </xf>
    <xf numFmtId="0" fontId="13" fillId="0" borderId="5" xfId="0" applyFont="1" applyFill="1" applyBorder="1" applyAlignment="1" applyProtection="1">
      <alignment horizontal="left" vertical="center" indent="2"/>
      <protection locked="0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/>
    </xf>
    <xf numFmtId="164" fontId="26" fillId="0" borderId="0" xfId="0" applyNumberFormat="1" applyFont="1" applyFill="1" applyBorder="1" applyAlignment="1" applyProtection="1">
      <alignment horizontal="right" vertical="center"/>
    </xf>
    <xf numFmtId="4" fontId="47" fillId="0" borderId="0" xfId="0" applyNumberFormat="1" applyFont="1" applyFill="1" applyBorder="1" applyAlignment="1" applyProtection="1">
      <alignment horizontal="right" vertical="center"/>
    </xf>
    <xf numFmtId="0" fontId="32" fillId="3" borderId="0" xfId="0" applyFont="1" applyFill="1" applyBorder="1"/>
    <xf numFmtId="164" fontId="24" fillId="3" borderId="0" xfId="0" applyNumberFormat="1" applyFont="1" applyFill="1" applyBorder="1" applyAlignment="1" applyProtection="1">
      <alignment horizontal="right" vertical="center"/>
    </xf>
    <xf numFmtId="4" fontId="28" fillId="4" borderId="0" xfId="0" applyNumberFormat="1" applyFont="1" applyFill="1" applyBorder="1" applyAlignment="1" applyProtection="1">
      <alignment horizontal="right" vertical="center"/>
    </xf>
    <xf numFmtId="164" fontId="27" fillId="4" borderId="0" xfId="0" applyNumberFormat="1" applyFont="1" applyFill="1" applyBorder="1" applyAlignment="1" applyProtection="1">
      <alignment horizontal="right" vertical="center"/>
    </xf>
    <xf numFmtId="0" fontId="38" fillId="0" borderId="0" xfId="0" applyNumberFormat="1" applyFont="1" applyFill="1" applyBorder="1" applyAlignment="1" applyProtection="1">
      <alignment horizontal="left" vertical="center" indent="2"/>
    </xf>
    <xf numFmtId="0" fontId="2" fillId="4" borderId="0" xfId="0" applyFont="1" applyFill="1" applyBorder="1" applyAlignment="1">
      <alignment horizontal="left" vertical="center" indent="2"/>
    </xf>
    <xf numFmtId="164" fontId="24" fillId="4" borderId="0" xfId="0" applyNumberFormat="1" applyFont="1" applyFill="1" applyBorder="1" applyAlignment="1" applyProtection="1">
      <alignment horizontal="right" vertical="center"/>
    </xf>
    <xf numFmtId="164" fontId="26" fillId="4" borderId="0" xfId="0" applyNumberFormat="1" applyFont="1" applyFill="1" applyBorder="1" applyAlignment="1" applyProtection="1">
      <alignment horizontal="right" vertical="center"/>
    </xf>
    <xf numFmtId="0" fontId="32" fillId="4" borderId="0" xfId="0" applyFont="1" applyFill="1" applyBorder="1"/>
    <xf numFmtId="0" fontId="44" fillId="4" borderId="0" xfId="0" applyFont="1" applyFill="1" applyBorder="1" applyAlignment="1">
      <alignment horizontal="center"/>
    </xf>
    <xf numFmtId="0" fontId="22" fillId="4" borderId="0" xfId="0" applyFont="1" applyFill="1" applyBorder="1"/>
    <xf numFmtId="43" fontId="2" fillId="4" borderId="0" xfId="0" applyNumberFormat="1" applyFont="1" applyFill="1" applyBorder="1" applyAlignment="1" applyProtection="1">
      <alignment horizontal="right" vertical="center"/>
    </xf>
    <xf numFmtId="43" fontId="44" fillId="4" borderId="0" xfId="0" applyNumberFormat="1" applyFont="1" applyFill="1" applyBorder="1" applyAlignment="1">
      <alignment horizontal="center"/>
    </xf>
    <xf numFmtId="43" fontId="2" fillId="3" borderId="0" xfId="0" applyNumberFormat="1" applyFont="1" applyFill="1" applyBorder="1" applyAlignment="1" applyProtection="1">
      <alignment horizontal="right" vertical="center"/>
    </xf>
    <xf numFmtId="164" fontId="16" fillId="0" borderId="0" xfId="0" applyNumberFormat="1" applyFont="1" applyFill="1" applyBorder="1" applyAlignment="1" applyProtection="1">
      <alignment horizontal="right" vertical="center"/>
    </xf>
    <xf numFmtId="43" fontId="4" fillId="3" borderId="0" xfId="0" applyNumberFormat="1" applyFont="1" applyFill="1" applyBorder="1" applyAlignment="1" applyProtection="1">
      <alignment horizontal="right" vertical="center"/>
    </xf>
    <xf numFmtId="43" fontId="30" fillId="3" borderId="0" xfId="0" applyNumberFormat="1" applyFont="1" applyFill="1" applyBorder="1"/>
    <xf numFmtId="164" fontId="16" fillId="3" borderId="0" xfId="0" applyNumberFormat="1" applyFont="1" applyFill="1" applyBorder="1" applyAlignment="1" applyProtection="1">
      <alignment horizontal="right" vertical="center"/>
    </xf>
    <xf numFmtId="43" fontId="4" fillId="4" borderId="0" xfId="0" applyNumberFormat="1" applyFont="1" applyFill="1" applyBorder="1" applyAlignment="1" applyProtection="1">
      <alignment horizontal="right" vertical="center"/>
    </xf>
    <xf numFmtId="43" fontId="13" fillId="4" borderId="0" xfId="0" applyNumberFormat="1" applyFont="1" applyFill="1" applyBorder="1" applyAlignment="1">
      <alignment horizontal="left" vertical="center" indent="2"/>
    </xf>
    <xf numFmtId="0" fontId="27" fillId="4" borderId="0" xfId="0" applyFont="1" applyFill="1" applyBorder="1" applyAlignment="1">
      <alignment horizontal="left" vertical="center" indent="2"/>
    </xf>
    <xf numFmtId="43" fontId="40" fillId="3" borderId="0" xfId="0" applyNumberFormat="1" applyFont="1" applyFill="1" applyBorder="1" applyAlignment="1">
      <alignment vertical="center"/>
    </xf>
    <xf numFmtId="0" fontId="11" fillId="4" borderId="0" xfId="0" applyNumberFormat="1" applyFont="1" applyFill="1" applyBorder="1" applyAlignment="1" applyProtection="1">
      <alignment horizontal="left" vertical="center"/>
    </xf>
    <xf numFmtId="0" fontId="12" fillId="4" borderId="0" xfId="0" applyFont="1" applyFill="1" applyBorder="1" applyAlignment="1">
      <alignment horizontal="right" vertical="center"/>
    </xf>
    <xf numFmtId="0" fontId="40" fillId="4" borderId="0" xfId="0" applyFont="1" applyFill="1" applyBorder="1" applyAlignment="1">
      <alignment horizontal="left" vertical="center" indent="2"/>
    </xf>
    <xf numFmtId="43" fontId="40" fillId="4" borderId="0" xfId="0" applyNumberFormat="1" applyFont="1" applyFill="1" applyBorder="1" applyAlignment="1">
      <alignment vertical="center"/>
    </xf>
    <xf numFmtId="43" fontId="40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right"/>
    </xf>
    <xf numFmtId="0" fontId="13" fillId="0" borderId="1" xfId="0" applyFont="1" applyFill="1" applyBorder="1"/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 indent="2"/>
    </xf>
    <xf numFmtId="0" fontId="17" fillId="0" borderId="0" xfId="0" applyFont="1" applyFill="1" applyBorder="1" applyAlignment="1">
      <alignment horizontal="right"/>
    </xf>
    <xf numFmtId="0" fontId="50" fillId="2" borderId="0" xfId="0" applyFont="1" applyFill="1" applyBorder="1" applyAlignment="1">
      <alignment horizontal="left" vertical="center"/>
    </xf>
    <xf numFmtId="0" fontId="40" fillId="0" borderId="0" xfId="0" applyFont="1" applyFill="1" applyBorder="1"/>
    <xf numFmtId="0" fontId="30" fillId="0" borderId="0" xfId="0" applyFont="1" applyFill="1" applyBorder="1" applyAlignment="1">
      <alignment vertical="center"/>
    </xf>
    <xf numFmtId="0" fontId="30" fillId="4" borderId="0" xfId="0" applyFont="1" applyFill="1" applyBorder="1" applyAlignment="1">
      <alignment vertical="center"/>
    </xf>
    <xf numFmtId="0" fontId="30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13" fillId="4" borderId="0" xfId="0" applyFont="1" applyFill="1" applyBorder="1"/>
    <xf numFmtId="0" fontId="3" fillId="4" borderId="0" xfId="0" applyFont="1" applyFill="1" applyBorder="1" applyAlignment="1">
      <alignment horizontal="left" vertical="center" indent="2"/>
    </xf>
    <xf numFmtId="0" fontId="13" fillId="4" borderId="0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right"/>
    </xf>
    <xf numFmtId="0" fontId="13" fillId="4" borderId="0" xfId="0" applyFont="1" applyFill="1" applyBorder="1" applyAlignment="1">
      <alignment horizontal="left" wrapText="1"/>
    </xf>
    <xf numFmtId="0" fontId="13" fillId="4" borderId="0" xfId="0" applyFont="1" applyFill="1" applyBorder="1" applyAlignment="1">
      <alignment horizontal="left"/>
    </xf>
    <xf numFmtId="0" fontId="30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vertical="center"/>
    </xf>
    <xf numFmtId="0" fontId="35" fillId="4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horizontal="center" vertical="center"/>
    </xf>
    <xf numFmtId="0" fontId="35" fillId="4" borderId="0" xfId="0" applyFont="1" applyFill="1" applyBorder="1" applyAlignment="1">
      <alignment horizontal="center" vertical="center"/>
    </xf>
    <xf numFmtId="0" fontId="35" fillId="4" borderId="0" xfId="0" applyFont="1" applyFill="1" applyBorder="1" applyAlignment="1">
      <alignment horizontal="left" vertical="center"/>
    </xf>
    <xf numFmtId="0" fontId="35" fillId="4" borderId="0" xfId="0" applyFont="1" applyFill="1" applyBorder="1" applyAlignment="1">
      <alignment horizontal="right" vertical="center"/>
    </xf>
    <xf numFmtId="0" fontId="35" fillId="4" borderId="0" xfId="0" applyFont="1" applyFill="1" applyBorder="1" applyAlignment="1">
      <alignment horizontal="left" vertical="center" indent="1"/>
    </xf>
    <xf numFmtId="0" fontId="35" fillId="4" borderId="0" xfId="0" applyFont="1" applyFill="1" applyBorder="1" applyAlignment="1">
      <alignment horizontal="left" vertical="center" indent="3"/>
    </xf>
    <xf numFmtId="0" fontId="13" fillId="4" borderId="0" xfId="0" applyFont="1" applyFill="1" applyBorder="1" applyAlignment="1">
      <alignment horizontal="right" vertical="center" indent="3"/>
    </xf>
    <xf numFmtId="0" fontId="48" fillId="0" borderId="0" xfId="0" applyFont="1" applyFill="1" applyBorder="1" applyAlignment="1">
      <alignment vertical="center"/>
    </xf>
    <xf numFmtId="0" fontId="13" fillId="0" borderId="0" xfId="1" applyFont="1" applyFill="1" applyBorder="1" applyAlignment="1" applyProtection="1">
      <alignment horizontal="left" indent="4"/>
    </xf>
    <xf numFmtId="0" fontId="43" fillId="0" borderId="0" xfId="0" applyFont="1" applyFill="1" applyAlignment="1">
      <alignment vertical="center"/>
    </xf>
    <xf numFmtId="0" fontId="41" fillId="0" borderId="0" xfId="0" applyFont="1" applyFill="1" applyBorder="1"/>
    <xf numFmtId="0" fontId="41" fillId="0" borderId="0" xfId="0" applyFont="1" applyFill="1" applyBorder="1" applyAlignment="1">
      <alignment horizontal="right"/>
    </xf>
    <xf numFmtId="0" fontId="51" fillId="0" borderId="0" xfId="0" applyFont="1" applyFill="1" applyBorder="1" applyAlignment="1">
      <alignment horizontal="left" indent="4"/>
    </xf>
    <xf numFmtId="0" fontId="41" fillId="0" borderId="0" xfId="0" applyFont="1" applyFill="1" applyBorder="1" applyAlignment="1">
      <alignment vertical="center"/>
    </xf>
    <xf numFmtId="0" fontId="49" fillId="2" borderId="0" xfId="0" applyNumberFormat="1" applyFont="1" applyFill="1" applyBorder="1" applyAlignment="1" applyProtection="1">
      <alignment horizontal="left" indent="2"/>
    </xf>
    <xf numFmtId="0" fontId="3" fillId="2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left" vertical="center" wrapText="1" indent="1"/>
    </xf>
    <xf numFmtId="0" fontId="13" fillId="0" borderId="0" xfId="0" applyNumberFormat="1" applyFont="1" applyFill="1" applyBorder="1" applyAlignment="1" applyProtection="1">
      <alignment horizontal="left" vertical="center" indent="1"/>
    </xf>
    <xf numFmtId="0" fontId="13" fillId="4" borderId="0" xfId="0" applyNumberFormat="1" applyFont="1" applyFill="1" applyBorder="1" applyAlignment="1" applyProtection="1">
      <alignment horizontal="left" vertical="center" indent="1"/>
    </xf>
    <xf numFmtId="0" fontId="2" fillId="4" borderId="0" xfId="0" applyFont="1" applyFill="1" applyBorder="1" applyAlignment="1">
      <alignment horizontal="left" vertical="center" indent="1"/>
    </xf>
    <xf numFmtId="0" fontId="13" fillId="4" borderId="0" xfId="0" applyNumberFormat="1" applyFont="1" applyFill="1" applyBorder="1" applyAlignment="1" applyProtection="1">
      <alignment horizontal="left" vertical="center" wrapText="1" indent="1"/>
    </xf>
    <xf numFmtId="0" fontId="9" fillId="2" borderId="0" xfId="0" applyNumberFormat="1" applyFont="1" applyFill="1" applyBorder="1" applyAlignment="1" applyProtection="1">
      <alignment vertical="center"/>
    </xf>
    <xf numFmtId="0" fontId="41" fillId="3" borderId="0" xfId="0" applyFont="1" applyFill="1" applyBorder="1" applyAlignment="1">
      <alignment vertical="center"/>
    </xf>
    <xf numFmtId="0" fontId="41" fillId="2" borderId="0" xfId="0" applyFont="1" applyFill="1" applyBorder="1"/>
    <xf numFmtId="0" fontId="13" fillId="0" borderId="1" xfId="0" applyNumberFormat="1" applyFont="1" applyFill="1" applyBorder="1" applyAlignment="1" applyProtection="1">
      <alignment horizontal="left" vertical="center" indent="1"/>
    </xf>
    <xf numFmtId="0" fontId="13" fillId="0" borderId="1" xfId="0" applyNumberFormat="1" applyFont="1" applyFill="1" applyBorder="1" applyAlignment="1" applyProtection="1">
      <alignment horizontal="left" vertical="center" wrapText="1" indent="1"/>
    </xf>
    <xf numFmtId="0" fontId="41" fillId="4" borderId="0" xfId="0" applyFont="1" applyFill="1" applyBorder="1"/>
    <xf numFmtId="0" fontId="41" fillId="4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vertical="center"/>
    </xf>
    <xf numFmtId="0" fontId="54" fillId="0" borderId="0" xfId="0" applyFont="1" applyFill="1" applyBorder="1" applyAlignment="1"/>
    <xf numFmtId="2" fontId="0" fillId="0" borderId="0" xfId="0" applyNumberFormat="1" applyFill="1" applyBorder="1"/>
    <xf numFmtId="0" fontId="0" fillId="0" borderId="0" xfId="0" applyFill="1" applyBorder="1" applyAlignment="1"/>
    <xf numFmtId="0" fontId="55" fillId="0" borderId="0" xfId="1" applyFont="1" applyBorder="1" applyAlignment="1" applyProtection="1"/>
    <xf numFmtId="0" fontId="30" fillId="0" borderId="0" xfId="0" applyFont="1" applyBorder="1"/>
    <xf numFmtId="0" fontId="30" fillId="0" borderId="0" xfId="0" applyFont="1" applyFill="1" applyBorder="1" applyAlignment="1" applyProtection="1">
      <alignment horizontal="right"/>
    </xf>
    <xf numFmtId="0" fontId="0" fillId="0" borderId="0" xfId="0" applyBorder="1"/>
    <xf numFmtId="0" fontId="30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57" fillId="0" borderId="0" xfId="0" applyFont="1" applyFill="1" applyBorder="1"/>
    <xf numFmtId="0" fontId="58" fillId="0" borderId="0" xfId="0" applyFont="1" applyFill="1" applyBorder="1" applyAlignment="1">
      <alignment horizontal="left"/>
    </xf>
    <xf numFmtId="0" fontId="58" fillId="0" borderId="0" xfId="0" applyFont="1" applyFill="1" applyBorder="1"/>
    <xf numFmtId="0" fontId="43" fillId="2" borderId="0" xfId="0" applyFont="1" applyFill="1" applyAlignment="1">
      <alignment horizontal="left" vertical="center"/>
    </xf>
    <xf numFmtId="43" fontId="36" fillId="0" borderId="0" xfId="0" applyNumberFormat="1" applyFont="1" applyFill="1" applyBorder="1" applyAlignment="1" applyProtection="1">
      <alignment horizontal="center" vertical="center"/>
    </xf>
    <xf numFmtId="165" fontId="28" fillId="0" borderId="0" xfId="0" applyNumberFormat="1" applyFont="1" applyFill="1" applyBorder="1" applyAlignment="1" applyProtection="1">
      <alignment horizontal="right" vertical="center" indent="1"/>
      <protection locked="0"/>
    </xf>
    <xf numFmtId="165" fontId="28" fillId="0" borderId="3" xfId="0" applyNumberFormat="1" applyFont="1" applyFill="1" applyBorder="1" applyAlignment="1" applyProtection="1">
      <alignment horizontal="right" vertical="center" indent="1"/>
      <protection locked="0"/>
    </xf>
    <xf numFmtId="165" fontId="28" fillId="0" borderId="4" xfId="0" applyNumberFormat="1" applyFont="1" applyFill="1" applyBorder="1" applyAlignment="1" applyProtection="1">
      <alignment horizontal="right" vertical="center" indent="1"/>
      <protection locked="0"/>
    </xf>
    <xf numFmtId="1" fontId="33" fillId="0" borderId="0" xfId="0" applyNumberFormat="1" applyFont="1" applyFill="1" applyBorder="1" applyAlignment="1" applyProtection="1">
      <alignment horizontal="right" vertical="center" indent="1"/>
      <protection hidden="1"/>
    </xf>
    <xf numFmtId="0" fontId="33" fillId="0" borderId="0" xfId="0" applyNumberFormat="1" applyFont="1" applyFill="1" applyBorder="1" applyAlignment="1" applyProtection="1">
      <alignment horizontal="right" vertical="center" indent="1"/>
    </xf>
    <xf numFmtId="0" fontId="41" fillId="4" borderId="0" xfId="0" applyFont="1" applyFill="1" applyBorder="1" applyAlignment="1">
      <alignment horizontal="left" vertical="center" wrapText="1" inden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/>
    </xf>
    <xf numFmtId="0" fontId="43" fillId="2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left"/>
    </xf>
    <xf numFmtId="0" fontId="21" fillId="5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52" fillId="0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left" vertical="justify"/>
    </xf>
  </cellXfs>
  <cellStyles count="2">
    <cellStyle name="Hyperlink" xfId="1" builtinId="8"/>
    <cellStyle name="Normal" xfId="0" builtinId="0"/>
  </cellStyles>
  <dxfs count="2">
    <dxf>
      <fill>
        <patternFill patternType="lightGray">
          <bgColor indexed="45"/>
        </patternFill>
      </fill>
      <border>
        <left/>
        <right/>
        <top/>
        <bottom/>
      </border>
    </dxf>
    <dxf>
      <fill>
        <patternFill patternType="lightGray"/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44062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DDD9C4"/>
      <rgbColor rgb="0099CCFF"/>
      <rgbColor rgb="00EEECE1"/>
      <rgbColor rgb="00D9D9D9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000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2"/>
    </mc:Choice>
    <mc:Fallback>
      <c:style val="12"/>
    </mc:Fallback>
  </mc:AlternateContent>
  <c:chart>
    <c:autoTitleDeleted val="0"/>
    <c:view3D>
      <c:rotX val="20"/>
      <c:rotY val="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4367856411234991E-2"/>
          <c:y val="8.7613422296046392E-2"/>
          <c:w val="0.97414066468173233"/>
          <c:h val="0.4864055513677058"/>
        </c:manualLayout>
      </c:layout>
      <c:pie3DChart>
        <c:varyColors val="1"/>
        <c:ser>
          <c:idx val="0"/>
          <c:order val="0"/>
          <c:spPr>
            <a:ln>
              <a:noFill/>
            </a:ln>
          </c:spPr>
          <c:explosion val="6"/>
          <c:dPt>
            <c:idx val="0"/>
            <c:bubble3D val="0"/>
            <c:spPr>
              <a:ln>
                <a:noFill/>
              </a:ln>
            </c:spPr>
          </c:dPt>
          <c:dPt>
            <c:idx val="1"/>
            <c:bubble3D val="0"/>
            <c:spPr>
              <a:solidFill>
                <a:srgbClr val="FF9966"/>
              </a:solidFill>
              <a:ln>
                <a:noFill/>
              </a:ln>
            </c:spPr>
          </c:dPt>
          <c:dPt>
            <c:idx val="2"/>
            <c:bubble3D val="0"/>
            <c:spPr>
              <a:solidFill>
                <a:srgbClr val="A50021"/>
              </a:solidFill>
              <a:ln>
                <a:noFill/>
              </a:ln>
            </c:spPr>
          </c:dPt>
          <c:dPt>
            <c:idx val="3"/>
            <c:bubble3D val="0"/>
            <c:spPr>
              <a:solidFill>
                <a:srgbClr val="C00000"/>
              </a:solidFill>
              <a:ln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</c:spPr>
          </c:dPt>
          <c:dPt>
            <c:idx val="6"/>
            <c:bubble3D val="0"/>
            <c:spPr>
              <a:solidFill>
                <a:srgbClr val="E1B207"/>
              </a:solidFill>
              <a:ln>
                <a:noFill/>
              </a:ln>
            </c:spPr>
          </c:dPt>
          <c:dPt>
            <c:idx val="7"/>
            <c:bubble3D val="0"/>
            <c:spPr>
              <a:solidFill>
                <a:srgbClr val="FF5050"/>
              </a:solidFill>
              <a:ln>
                <a:noFill/>
              </a:ln>
            </c:spPr>
          </c:dPt>
          <c:dPt>
            <c:idx val="8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</c:spPr>
          </c:dPt>
          <c:dPt>
            <c:idx val="9"/>
            <c:bubble3D val="0"/>
            <c:spPr>
              <a:solidFill>
                <a:srgbClr val="FF3300"/>
              </a:solidFill>
              <a:ln>
                <a:noFill/>
              </a:ln>
            </c:spPr>
          </c:dPt>
          <c:cat>
            <c:strRef>
              <c:f>'Wedding Buddget Summary'!$A$12:$A$21</c:f>
              <c:strCache>
                <c:ptCount val="10"/>
                <c:pt idx="0">
                  <c:v>Stationery</c:v>
                </c:pt>
                <c:pt idx="1">
                  <c:v>Attire</c:v>
                </c:pt>
                <c:pt idx="2">
                  <c:v>Ceremony</c:v>
                </c:pt>
                <c:pt idx="3">
                  <c:v>Reception</c:v>
                </c:pt>
                <c:pt idx="4">
                  <c:v>Transport</c:v>
                </c:pt>
                <c:pt idx="5">
                  <c:v>Photos and video</c:v>
                </c:pt>
                <c:pt idx="6">
                  <c:v>Flowers</c:v>
                </c:pt>
                <c:pt idx="7">
                  <c:v>Gifts</c:v>
                </c:pt>
                <c:pt idx="8">
                  <c:v>Honeymoon and other</c:v>
                </c:pt>
                <c:pt idx="9">
                  <c:v>Other</c:v>
                </c:pt>
              </c:strCache>
            </c:strRef>
          </c:cat>
          <c:val>
            <c:numRef>
              <c:f>'Wedding Buddget Summary'!$C$12:$C$21</c:f>
              <c:numCache>
                <c:formatCode>_-* #,##0.00_-;[Red]\-* #,##0.00_-;_-* "-"??_-;_-@_-</c:formatCode>
                <c:ptCount val="10"/>
                <c:pt idx="0">
                  <c:v>250</c:v>
                </c:pt>
                <c:pt idx="1">
                  <c:v>100</c:v>
                </c:pt>
                <c:pt idx="2">
                  <c:v>50</c:v>
                </c:pt>
                <c:pt idx="3">
                  <c:v>200</c:v>
                </c:pt>
                <c:pt idx="4">
                  <c:v>250</c:v>
                </c:pt>
                <c:pt idx="5">
                  <c:v>75</c:v>
                </c:pt>
                <c:pt idx="6">
                  <c:v>150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4367856411234991E-2"/>
          <c:y val="0.74924581825584502"/>
          <c:w val="0.97414066468173233"/>
          <c:h val="0.24169219943736936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paperSize="9" orientation="landscape" horizontalDpi="-3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Attire!A1"/><Relationship Id="rId13" Type="http://schemas.openxmlformats.org/officeDocument/2006/relationships/hyperlink" Target="#Flowers!A1"/><Relationship Id="rId18" Type="http://schemas.openxmlformats.org/officeDocument/2006/relationships/hyperlink" Target="#'Contacts list'!A1"/><Relationship Id="rId26" Type="http://schemas.openxmlformats.org/officeDocument/2006/relationships/hyperlink" Target="http://www.facebook.com/spreadsheet123" TargetMode="External"/><Relationship Id="rId3" Type="http://schemas.openxmlformats.org/officeDocument/2006/relationships/image" Target="../media/image2.png"/><Relationship Id="rId21" Type="http://schemas.openxmlformats.org/officeDocument/2006/relationships/image" Target="../media/image4.png"/><Relationship Id="rId34" Type="http://schemas.openxmlformats.org/officeDocument/2006/relationships/image" Target="../media/image11.png"/><Relationship Id="rId7" Type="http://schemas.openxmlformats.org/officeDocument/2006/relationships/hyperlink" Target="#Stationery!A1"/><Relationship Id="rId12" Type="http://schemas.openxmlformats.org/officeDocument/2006/relationships/hyperlink" Target="#'Photos and video'!A1"/><Relationship Id="rId17" Type="http://schemas.openxmlformats.org/officeDocument/2006/relationships/hyperlink" Target="#'Guest list'!A1"/><Relationship Id="rId25" Type="http://schemas.openxmlformats.org/officeDocument/2006/relationships/image" Target="../media/image6.png"/><Relationship Id="rId33" Type="http://schemas.openxmlformats.org/officeDocument/2006/relationships/image" Target="../media/image10.jpeg"/><Relationship Id="rId38" Type="http://schemas.openxmlformats.org/officeDocument/2006/relationships/image" Target="../media/image15.png"/><Relationship Id="rId2" Type="http://schemas.openxmlformats.org/officeDocument/2006/relationships/image" Target="../media/image1.png"/><Relationship Id="rId16" Type="http://schemas.openxmlformats.org/officeDocument/2006/relationships/hyperlink" Target="#'Other Expenses'!A1"/><Relationship Id="rId20" Type="http://schemas.openxmlformats.org/officeDocument/2006/relationships/image" Target="../media/image3.jpeg"/><Relationship Id="rId29" Type="http://schemas.openxmlformats.org/officeDocument/2006/relationships/image" Target="../media/image8.png"/><Relationship Id="rId1" Type="http://schemas.openxmlformats.org/officeDocument/2006/relationships/chart" Target="../charts/chart1.xml"/><Relationship Id="rId6" Type="http://schemas.openxmlformats.org/officeDocument/2006/relationships/hyperlink" Target="#Estimator!A1"/><Relationship Id="rId11" Type="http://schemas.openxmlformats.org/officeDocument/2006/relationships/hyperlink" Target="#Transport!A1"/><Relationship Id="rId24" Type="http://schemas.openxmlformats.org/officeDocument/2006/relationships/hyperlink" Target="https://plus.google.com/u/0/b/117014028071621729542/117014028071621729542/" TargetMode="External"/><Relationship Id="rId32" Type="http://schemas.openxmlformats.org/officeDocument/2006/relationships/hyperlink" Target="http://www.spreadsheet123.com/ExcelTemplates/wedding-budget-planner.html" TargetMode="External"/><Relationship Id="rId37" Type="http://schemas.openxmlformats.org/officeDocument/2006/relationships/image" Target="../media/image14.jpeg"/><Relationship Id="rId5" Type="http://schemas.openxmlformats.org/officeDocument/2006/relationships/hyperlink" Target="#Contributions!A1"/><Relationship Id="rId15" Type="http://schemas.openxmlformats.org/officeDocument/2006/relationships/hyperlink" Target="#'Honeymoon and other'!A1"/><Relationship Id="rId23" Type="http://schemas.openxmlformats.org/officeDocument/2006/relationships/image" Target="../media/image5.png"/><Relationship Id="rId28" Type="http://schemas.openxmlformats.org/officeDocument/2006/relationships/hyperlink" Target="http://pinterest.com/spreadsheet123" TargetMode="External"/><Relationship Id="rId36" Type="http://schemas.openxmlformats.org/officeDocument/2006/relationships/image" Target="../media/image13.jpeg"/><Relationship Id="rId10" Type="http://schemas.openxmlformats.org/officeDocument/2006/relationships/hyperlink" Target="#Reception!A1"/><Relationship Id="rId19" Type="http://schemas.openxmlformats.org/officeDocument/2006/relationships/hyperlink" Target="#EULA!A1"/><Relationship Id="rId31" Type="http://schemas.openxmlformats.org/officeDocument/2006/relationships/image" Target="../media/image9.png"/><Relationship Id="rId4" Type="http://schemas.openxmlformats.org/officeDocument/2006/relationships/hyperlink" Target="#'Wedding Buddget Summary'!A1"/><Relationship Id="rId9" Type="http://schemas.openxmlformats.org/officeDocument/2006/relationships/hyperlink" Target="#Ceremony!A1"/><Relationship Id="rId14" Type="http://schemas.openxmlformats.org/officeDocument/2006/relationships/hyperlink" Target="#Gifts!A1"/><Relationship Id="rId22" Type="http://schemas.openxmlformats.org/officeDocument/2006/relationships/hyperlink" Target="http://www.linkedin.com/company/spreadsheet123-ltd" TargetMode="External"/><Relationship Id="rId27" Type="http://schemas.openxmlformats.org/officeDocument/2006/relationships/image" Target="../media/image7.png"/><Relationship Id="rId30" Type="http://schemas.openxmlformats.org/officeDocument/2006/relationships/hyperlink" Target="https://twitter.com/Spreadsheet123" TargetMode="External"/><Relationship Id="rId35" Type="http://schemas.openxmlformats.org/officeDocument/2006/relationships/image" Target="../media/image12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Ceremony!A1"/><Relationship Id="rId13" Type="http://schemas.openxmlformats.org/officeDocument/2006/relationships/hyperlink" Target="#Gifts!A1"/><Relationship Id="rId18" Type="http://schemas.openxmlformats.org/officeDocument/2006/relationships/hyperlink" Target="#EULA!A1"/><Relationship Id="rId26" Type="http://schemas.openxmlformats.org/officeDocument/2006/relationships/image" Target="../media/image7.png"/><Relationship Id="rId3" Type="http://schemas.openxmlformats.org/officeDocument/2006/relationships/hyperlink" Target="#'Wedding Buddget Summary'!A1"/><Relationship Id="rId21" Type="http://schemas.openxmlformats.org/officeDocument/2006/relationships/hyperlink" Target="http://www.linkedin.com/company/spreadsheet123-ltd" TargetMode="External"/><Relationship Id="rId34" Type="http://schemas.openxmlformats.org/officeDocument/2006/relationships/image" Target="../media/image12.png"/><Relationship Id="rId7" Type="http://schemas.openxmlformats.org/officeDocument/2006/relationships/hyperlink" Target="#Attire!A1"/><Relationship Id="rId12" Type="http://schemas.openxmlformats.org/officeDocument/2006/relationships/hyperlink" Target="#Flowers!A1"/><Relationship Id="rId17" Type="http://schemas.openxmlformats.org/officeDocument/2006/relationships/hyperlink" Target="#'Contacts list'!A1"/><Relationship Id="rId25" Type="http://schemas.openxmlformats.org/officeDocument/2006/relationships/hyperlink" Target="http://www.facebook.com/spreadsheet123" TargetMode="External"/><Relationship Id="rId33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openxmlformats.org/officeDocument/2006/relationships/hyperlink" Target="#'Guest list'!A1"/><Relationship Id="rId20" Type="http://schemas.openxmlformats.org/officeDocument/2006/relationships/image" Target="../media/image4.png"/><Relationship Id="rId29" Type="http://schemas.openxmlformats.org/officeDocument/2006/relationships/hyperlink" Target="https://twitter.com/Spreadsheet123" TargetMode="External"/><Relationship Id="rId1" Type="http://schemas.openxmlformats.org/officeDocument/2006/relationships/image" Target="../media/image16.png"/><Relationship Id="rId6" Type="http://schemas.openxmlformats.org/officeDocument/2006/relationships/hyperlink" Target="#Stationery!A1"/><Relationship Id="rId11" Type="http://schemas.openxmlformats.org/officeDocument/2006/relationships/hyperlink" Target="#'Photos and video'!A1"/><Relationship Id="rId24" Type="http://schemas.openxmlformats.org/officeDocument/2006/relationships/image" Target="../media/image6.png"/><Relationship Id="rId32" Type="http://schemas.openxmlformats.org/officeDocument/2006/relationships/image" Target="../media/image10.jpeg"/><Relationship Id="rId37" Type="http://schemas.openxmlformats.org/officeDocument/2006/relationships/image" Target="../media/image15.png"/><Relationship Id="rId5" Type="http://schemas.openxmlformats.org/officeDocument/2006/relationships/hyperlink" Target="#Estimator!A1"/><Relationship Id="rId15" Type="http://schemas.openxmlformats.org/officeDocument/2006/relationships/hyperlink" Target="#'Other Expenses'!A1"/><Relationship Id="rId23" Type="http://schemas.openxmlformats.org/officeDocument/2006/relationships/hyperlink" Target="https://plus.google.com/u/0/b/117014028071621729542/117014028071621729542/" TargetMode="External"/><Relationship Id="rId28" Type="http://schemas.openxmlformats.org/officeDocument/2006/relationships/image" Target="../media/image8.png"/><Relationship Id="rId36" Type="http://schemas.openxmlformats.org/officeDocument/2006/relationships/image" Target="../media/image14.jpeg"/><Relationship Id="rId10" Type="http://schemas.openxmlformats.org/officeDocument/2006/relationships/hyperlink" Target="#Transport!A1"/><Relationship Id="rId19" Type="http://schemas.openxmlformats.org/officeDocument/2006/relationships/image" Target="../media/image3.jpeg"/><Relationship Id="rId31" Type="http://schemas.openxmlformats.org/officeDocument/2006/relationships/hyperlink" Target="http://www.spreadsheet123.com/ExcelTemplates/wedding-budget-planner.html" TargetMode="External"/><Relationship Id="rId4" Type="http://schemas.openxmlformats.org/officeDocument/2006/relationships/hyperlink" Target="#Contributions!A1"/><Relationship Id="rId9" Type="http://schemas.openxmlformats.org/officeDocument/2006/relationships/hyperlink" Target="#Reception!A1"/><Relationship Id="rId14" Type="http://schemas.openxmlformats.org/officeDocument/2006/relationships/hyperlink" Target="#'Honeymoon and other'!A1"/><Relationship Id="rId22" Type="http://schemas.openxmlformats.org/officeDocument/2006/relationships/image" Target="../media/image5.png"/><Relationship Id="rId27" Type="http://schemas.openxmlformats.org/officeDocument/2006/relationships/hyperlink" Target="http://pinterest.com/spreadsheet123" TargetMode="External"/><Relationship Id="rId30" Type="http://schemas.openxmlformats.org/officeDocument/2006/relationships/image" Target="../media/image9.png"/><Relationship Id="rId35" Type="http://schemas.openxmlformats.org/officeDocument/2006/relationships/image" Target="../media/image13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Ceremony!A1"/><Relationship Id="rId13" Type="http://schemas.openxmlformats.org/officeDocument/2006/relationships/hyperlink" Target="#Gifts!A1"/><Relationship Id="rId18" Type="http://schemas.openxmlformats.org/officeDocument/2006/relationships/hyperlink" Target="#EULA!A1"/><Relationship Id="rId26" Type="http://schemas.openxmlformats.org/officeDocument/2006/relationships/image" Target="../media/image7.png"/><Relationship Id="rId3" Type="http://schemas.openxmlformats.org/officeDocument/2006/relationships/hyperlink" Target="#'Wedding Buddget Summary'!A1"/><Relationship Id="rId21" Type="http://schemas.openxmlformats.org/officeDocument/2006/relationships/hyperlink" Target="http://www.linkedin.com/company/spreadsheet123-ltd" TargetMode="External"/><Relationship Id="rId34" Type="http://schemas.openxmlformats.org/officeDocument/2006/relationships/image" Target="../media/image12.png"/><Relationship Id="rId7" Type="http://schemas.openxmlformats.org/officeDocument/2006/relationships/hyperlink" Target="#Attire!A1"/><Relationship Id="rId12" Type="http://schemas.openxmlformats.org/officeDocument/2006/relationships/hyperlink" Target="#Flowers!A1"/><Relationship Id="rId17" Type="http://schemas.openxmlformats.org/officeDocument/2006/relationships/hyperlink" Target="#'Contacts list'!A1"/><Relationship Id="rId25" Type="http://schemas.openxmlformats.org/officeDocument/2006/relationships/hyperlink" Target="http://www.facebook.com/spreadsheet123" TargetMode="External"/><Relationship Id="rId33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openxmlformats.org/officeDocument/2006/relationships/hyperlink" Target="#'Guest list'!A1"/><Relationship Id="rId20" Type="http://schemas.openxmlformats.org/officeDocument/2006/relationships/image" Target="../media/image4.png"/><Relationship Id="rId29" Type="http://schemas.openxmlformats.org/officeDocument/2006/relationships/hyperlink" Target="https://twitter.com/Spreadsheet123" TargetMode="External"/><Relationship Id="rId1" Type="http://schemas.openxmlformats.org/officeDocument/2006/relationships/image" Target="../media/image16.png"/><Relationship Id="rId6" Type="http://schemas.openxmlformats.org/officeDocument/2006/relationships/hyperlink" Target="#Stationery!A1"/><Relationship Id="rId11" Type="http://schemas.openxmlformats.org/officeDocument/2006/relationships/hyperlink" Target="#'Photos and video'!A1"/><Relationship Id="rId24" Type="http://schemas.openxmlformats.org/officeDocument/2006/relationships/image" Target="../media/image6.png"/><Relationship Id="rId32" Type="http://schemas.openxmlformats.org/officeDocument/2006/relationships/image" Target="../media/image10.jpeg"/><Relationship Id="rId37" Type="http://schemas.openxmlformats.org/officeDocument/2006/relationships/image" Target="../media/image15.png"/><Relationship Id="rId5" Type="http://schemas.openxmlformats.org/officeDocument/2006/relationships/hyperlink" Target="#Estimator!A1"/><Relationship Id="rId15" Type="http://schemas.openxmlformats.org/officeDocument/2006/relationships/hyperlink" Target="#'Other Expenses'!A1"/><Relationship Id="rId23" Type="http://schemas.openxmlformats.org/officeDocument/2006/relationships/hyperlink" Target="https://plus.google.com/u/0/b/117014028071621729542/117014028071621729542/" TargetMode="External"/><Relationship Id="rId28" Type="http://schemas.openxmlformats.org/officeDocument/2006/relationships/image" Target="../media/image8.png"/><Relationship Id="rId36" Type="http://schemas.openxmlformats.org/officeDocument/2006/relationships/image" Target="../media/image14.jpeg"/><Relationship Id="rId10" Type="http://schemas.openxmlformats.org/officeDocument/2006/relationships/hyperlink" Target="#Transport!A1"/><Relationship Id="rId19" Type="http://schemas.openxmlformats.org/officeDocument/2006/relationships/image" Target="../media/image3.jpeg"/><Relationship Id="rId31" Type="http://schemas.openxmlformats.org/officeDocument/2006/relationships/hyperlink" Target="http://www.spreadsheet123.com/ExcelTemplates/wedding-budget-planner.html" TargetMode="External"/><Relationship Id="rId4" Type="http://schemas.openxmlformats.org/officeDocument/2006/relationships/hyperlink" Target="#Contributions!A1"/><Relationship Id="rId9" Type="http://schemas.openxmlformats.org/officeDocument/2006/relationships/hyperlink" Target="#Reception!A1"/><Relationship Id="rId14" Type="http://schemas.openxmlformats.org/officeDocument/2006/relationships/hyperlink" Target="#'Honeymoon and other'!A1"/><Relationship Id="rId22" Type="http://schemas.openxmlformats.org/officeDocument/2006/relationships/image" Target="../media/image5.png"/><Relationship Id="rId27" Type="http://schemas.openxmlformats.org/officeDocument/2006/relationships/hyperlink" Target="http://pinterest.com/spreadsheet123" TargetMode="External"/><Relationship Id="rId30" Type="http://schemas.openxmlformats.org/officeDocument/2006/relationships/image" Target="../media/image9.png"/><Relationship Id="rId35" Type="http://schemas.openxmlformats.org/officeDocument/2006/relationships/image" Target="../media/image13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Ceremony!A1"/><Relationship Id="rId13" Type="http://schemas.openxmlformats.org/officeDocument/2006/relationships/hyperlink" Target="#Gifts!A1"/><Relationship Id="rId18" Type="http://schemas.openxmlformats.org/officeDocument/2006/relationships/hyperlink" Target="#EULA!A1"/><Relationship Id="rId26" Type="http://schemas.openxmlformats.org/officeDocument/2006/relationships/image" Target="../media/image7.png"/><Relationship Id="rId3" Type="http://schemas.openxmlformats.org/officeDocument/2006/relationships/hyperlink" Target="#'Wedding Buddget Summary'!A1"/><Relationship Id="rId21" Type="http://schemas.openxmlformats.org/officeDocument/2006/relationships/hyperlink" Target="http://www.linkedin.com/company/spreadsheet123-ltd" TargetMode="External"/><Relationship Id="rId34" Type="http://schemas.openxmlformats.org/officeDocument/2006/relationships/image" Target="../media/image12.png"/><Relationship Id="rId7" Type="http://schemas.openxmlformats.org/officeDocument/2006/relationships/hyperlink" Target="#Attire!A1"/><Relationship Id="rId12" Type="http://schemas.openxmlformats.org/officeDocument/2006/relationships/hyperlink" Target="#Flowers!A1"/><Relationship Id="rId17" Type="http://schemas.openxmlformats.org/officeDocument/2006/relationships/hyperlink" Target="#'Contacts list'!A1"/><Relationship Id="rId25" Type="http://schemas.openxmlformats.org/officeDocument/2006/relationships/hyperlink" Target="http://www.facebook.com/spreadsheet123" TargetMode="External"/><Relationship Id="rId33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openxmlformats.org/officeDocument/2006/relationships/hyperlink" Target="#'Guest list'!A1"/><Relationship Id="rId20" Type="http://schemas.openxmlformats.org/officeDocument/2006/relationships/image" Target="../media/image4.png"/><Relationship Id="rId29" Type="http://schemas.openxmlformats.org/officeDocument/2006/relationships/hyperlink" Target="https://twitter.com/Spreadsheet123" TargetMode="External"/><Relationship Id="rId1" Type="http://schemas.openxmlformats.org/officeDocument/2006/relationships/image" Target="../media/image16.png"/><Relationship Id="rId6" Type="http://schemas.openxmlformats.org/officeDocument/2006/relationships/hyperlink" Target="#Stationery!A1"/><Relationship Id="rId11" Type="http://schemas.openxmlformats.org/officeDocument/2006/relationships/hyperlink" Target="#'Photos and video'!A1"/><Relationship Id="rId24" Type="http://schemas.openxmlformats.org/officeDocument/2006/relationships/image" Target="../media/image6.png"/><Relationship Id="rId32" Type="http://schemas.openxmlformats.org/officeDocument/2006/relationships/image" Target="../media/image10.jpeg"/><Relationship Id="rId37" Type="http://schemas.openxmlformats.org/officeDocument/2006/relationships/image" Target="../media/image15.png"/><Relationship Id="rId5" Type="http://schemas.openxmlformats.org/officeDocument/2006/relationships/hyperlink" Target="#Estimator!A1"/><Relationship Id="rId15" Type="http://schemas.openxmlformats.org/officeDocument/2006/relationships/hyperlink" Target="#'Other Expenses'!A1"/><Relationship Id="rId23" Type="http://schemas.openxmlformats.org/officeDocument/2006/relationships/hyperlink" Target="https://plus.google.com/u/0/b/117014028071621729542/117014028071621729542/" TargetMode="External"/><Relationship Id="rId28" Type="http://schemas.openxmlformats.org/officeDocument/2006/relationships/image" Target="../media/image8.png"/><Relationship Id="rId36" Type="http://schemas.openxmlformats.org/officeDocument/2006/relationships/image" Target="../media/image14.jpeg"/><Relationship Id="rId10" Type="http://schemas.openxmlformats.org/officeDocument/2006/relationships/hyperlink" Target="#Transport!A1"/><Relationship Id="rId19" Type="http://schemas.openxmlformats.org/officeDocument/2006/relationships/image" Target="../media/image3.jpeg"/><Relationship Id="rId31" Type="http://schemas.openxmlformats.org/officeDocument/2006/relationships/hyperlink" Target="http://www.spreadsheet123.com/ExcelTemplates/wedding-budget-planner.html" TargetMode="External"/><Relationship Id="rId4" Type="http://schemas.openxmlformats.org/officeDocument/2006/relationships/hyperlink" Target="#Contributions!A1"/><Relationship Id="rId9" Type="http://schemas.openxmlformats.org/officeDocument/2006/relationships/hyperlink" Target="#Reception!A1"/><Relationship Id="rId14" Type="http://schemas.openxmlformats.org/officeDocument/2006/relationships/hyperlink" Target="#'Honeymoon and other'!A1"/><Relationship Id="rId22" Type="http://schemas.openxmlformats.org/officeDocument/2006/relationships/image" Target="../media/image5.png"/><Relationship Id="rId27" Type="http://schemas.openxmlformats.org/officeDocument/2006/relationships/hyperlink" Target="http://pinterest.com/spreadsheet123" TargetMode="External"/><Relationship Id="rId30" Type="http://schemas.openxmlformats.org/officeDocument/2006/relationships/image" Target="../media/image9.png"/><Relationship Id="rId35" Type="http://schemas.openxmlformats.org/officeDocument/2006/relationships/image" Target="../media/image13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Ceremony!A1"/><Relationship Id="rId13" Type="http://schemas.openxmlformats.org/officeDocument/2006/relationships/hyperlink" Target="#Gifts!A1"/><Relationship Id="rId18" Type="http://schemas.openxmlformats.org/officeDocument/2006/relationships/hyperlink" Target="#EULA!A1"/><Relationship Id="rId26" Type="http://schemas.openxmlformats.org/officeDocument/2006/relationships/image" Target="../media/image7.png"/><Relationship Id="rId3" Type="http://schemas.openxmlformats.org/officeDocument/2006/relationships/hyperlink" Target="#'Wedding Buddget Summary'!A1"/><Relationship Id="rId21" Type="http://schemas.openxmlformats.org/officeDocument/2006/relationships/hyperlink" Target="http://www.linkedin.com/company/spreadsheet123-ltd" TargetMode="External"/><Relationship Id="rId34" Type="http://schemas.openxmlformats.org/officeDocument/2006/relationships/image" Target="../media/image12.png"/><Relationship Id="rId7" Type="http://schemas.openxmlformats.org/officeDocument/2006/relationships/hyperlink" Target="#Attire!A1"/><Relationship Id="rId12" Type="http://schemas.openxmlformats.org/officeDocument/2006/relationships/hyperlink" Target="#Flowers!A1"/><Relationship Id="rId17" Type="http://schemas.openxmlformats.org/officeDocument/2006/relationships/hyperlink" Target="#'Contacts list'!A1"/><Relationship Id="rId25" Type="http://schemas.openxmlformats.org/officeDocument/2006/relationships/hyperlink" Target="http://www.facebook.com/spreadsheet123" TargetMode="External"/><Relationship Id="rId33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openxmlformats.org/officeDocument/2006/relationships/hyperlink" Target="#'Guest list'!A1"/><Relationship Id="rId20" Type="http://schemas.openxmlformats.org/officeDocument/2006/relationships/image" Target="../media/image4.png"/><Relationship Id="rId29" Type="http://schemas.openxmlformats.org/officeDocument/2006/relationships/hyperlink" Target="https://twitter.com/Spreadsheet123" TargetMode="External"/><Relationship Id="rId1" Type="http://schemas.openxmlformats.org/officeDocument/2006/relationships/image" Target="../media/image16.png"/><Relationship Id="rId6" Type="http://schemas.openxmlformats.org/officeDocument/2006/relationships/hyperlink" Target="#Stationery!A1"/><Relationship Id="rId11" Type="http://schemas.openxmlformats.org/officeDocument/2006/relationships/hyperlink" Target="#'Photos and video'!A1"/><Relationship Id="rId24" Type="http://schemas.openxmlformats.org/officeDocument/2006/relationships/image" Target="../media/image6.png"/><Relationship Id="rId32" Type="http://schemas.openxmlformats.org/officeDocument/2006/relationships/image" Target="../media/image10.jpeg"/><Relationship Id="rId37" Type="http://schemas.openxmlformats.org/officeDocument/2006/relationships/image" Target="../media/image15.png"/><Relationship Id="rId5" Type="http://schemas.openxmlformats.org/officeDocument/2006/relationships/hyperlink" Target="#Estimator!A1"/><Relationship Id="rId15" Type="http://schemas.openxmlformats.org/officeDocument/2006/relationships/hyperlink" Target="#'Other Expenses'!A1"/><Relationship Id="rId23" Type="http://schemas.openxmlformats.org/officeDocument/2006/relationships/hyperlink" Target="https://plus.google.com/u/0/b/117014028071621729542/117014028071621729542/" TargetMode="External"/><Relationship Id="rId28" Type="http://schemas.openxmlformats.org/officeDocument/2006/relationships/image" Target="../media/image8.png"/><Relationship Id="rId36" Type="http://schemas.openxmlformats.org/officeDocument/2006/relationships/image" Target="../media/image14.jpeg"/><Relationship Id="rId10" Type="http://schemas.openxmlformats.org/officeDocument/2006/relationships/hyperlink" Target="#Transport!A1"/><Relationship Id="rId19" Type="http://schemas.openxmlformats.org/officeDocument/2006/relationships/image" Target="../media/image3.jpeg"/><Relationship Id="rId31" Type="http://schemas.openxmlformats.org/officeDocument/2006/relationships/hyperlink" Target="http://www.spreadsheet123.com/ExcelTemplates/wedding-budget-planner.html" TargetMode="External"/><Relationship Id="rId4" Type="http://schemas.openxmlformats.org/officeDocument/2006/relationships/hyperlink" Target="#Contributions!A1"/><Relationship Id="rId9" Type="http://schemas.openxmlformats.org/officeDocument/2006/relationships/hyperlink" Target="#Reception!A1"/><Relationship Id="rId14" Type="http://schemas.openxmlformats.org/officeDocument/2006/relationships/hyperlink" Target="#'Honeymoon and other'!A1"/><Relationship Id="rId22" Type="http://schemas.openxmlformats.org/officeDocument/2006/relationships/image" Target="../media/image5.png"/><Relationship Id="rId27" Type="http://schemas.openxmlformats.org/officeDocument/2006/relationships/hyperlink" Target="http://pinterest.com/spreadsheet123" TargetMode="External"/><Relationship Id="rId30" Type="http://schemas.openxmlformats.org/officeDocument/2006/relationships/image" Target="../media/image9.png"/><Relationship Id="rId35" Type="http://schemas.openxmlformats.org/officeDocument/2006/relationships/image" Target="../media/image13.jpe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Ceremony!A1"/><Relationship Id="rId13" Type="http://schemas.openxmlformats.org/officeDocument/2006/relationships/hyperlink" Target="#Gifts!A1"/><Relationship Id="rId18" Type="http://schemas.openxmlformats.org/officeDocument/2006/relationships/hyperlink" Target="#EULA!A1"/><Relationship Id="rId26" Type="http://schemas.openxmlformats.org/officeDocument/2006/relationships/image" Target="../media/image7.png"/><Relationship Id="rId3" Type="http://schemas.openxmlformats.org/officeDocument/2006/relationships/hyperlink" Target="#'Wedding Buddget Summary'!A1"/><Relationship Id="rId21" Type="http://schemas.openxmlformats.org/officeDocument/2006/relationships/hyperlink" Target="http://www.linkedin.com/company/spreadsheet123-ltd" TargetMode="External"/><Relationship Id="rId34" Type="http://schemas.openxmlformats.org/officeDocument/2006/relationships/image" Target="../media/image12.png"/><Relationship Id="rId7" Type="http://schemas.openxmlformats.org/officeDocument/2006/relationships/hyperlink" Target="#Attire!A1"/><Relationship Id="rId12" Type="http://schemas.openxmlformats.org/officeDocument/2006/relationships/hyperlink" Target="#Flowers!A1"/><Relationship Id="rId17" Type="http://schemas.openxmlformats.org/officeDocument/2006/relationships/hyperlink" Target="#'Contacts list'!A1"/><Relationship Id="rId25" Type="http://schemas.openxmlformats.org/officeDocument/2006/relationships/hyperlink" Target="http://www.facebook.com/spreadsheet123" TargetMode="External"/><Relationship Id="rId33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openxmlformats.org/officeDocument/2006/relationships/hyperlink" Target="#'Guest list'!A1"/><Relationship Id="rId20" Type="http://schemas.openxmlformats.org/officeDocument/2006/relationships/image" Target="../media/image4.png"/><Relationship Id="rId29" Type="http://schemas.openxmlformats.org/officeDocument/2006/relationships/hyperlink" Target="https://twitter.com/Spreadsheet123" TargetMode="External"/><Relationship Id="rId1" Type="http://schemas.openxmlformats.org/officeDocument/2006/relationships/image" Target="../media/image16.png"/><Relationship Id="rId6" Type="http://schemas.openxmlformats.org/officeDocument/2006/relationships/hyperlink" Target="#Stationery!A1"/><Relationship Id="rId11" Type="http://schemas.openxmlformats.org/officeDocument/2006/relationships/hyperlink" Target="#'Photos and video'!A1"/><Relationship Id="rId24" Type="http://schemas.openxmlformats.org/officeDocument/2006/relationships/image" Target="../media/image6.png"/><Relationship Id="rId32" Type="http://schemas.openxmlformats.org/officeDocument/2006/relationships/image" Target="../media/image10.jpeg"/><Relationship Id="rId37" Type="http://schemas.openxmlformats.org/officeDocument/2006/relationships/image" Target="../media/image15.png"/><Relationship Id="rId5" Type="http://schemas.openxmlformats.org/officeDocument/2006/relationships/hyperlink" Target="#Estimator!A1"/><Relationship Id="rId15" Type="http://schemas.openxmlformats.org/officeDocument/2006/relationships/hyperlink" Target="#'Other Expenses'!A1"/><Relationship Id="rId23" Type="http://schemas.openxmlformats.org/officeDocument/2006/relationships/hyperlink" Target="https://plus.google.com/u/0/b/117014028071621729542/117014028071621729542/" TargetMode="External"/><Relationship Id="rId28" Type="http://schemas.openxmlformats.org/officeDocument/2006/relationships/image" Target="../media/image8.png"/><Relationship Id="rId36" Type="http://schemas.openxmlformats.org/officeDocument/2006/relationships/image" Target="../media/image14.jpeg"/><Relationship Id="rId10" Type="http://schemas.openxmlformats.org/officeDocument/2006/relationships/hyperlink" Target="#Transport!A1"/><Relationship Id="rId19" Type="http://schemas.openxmlformats.org/officeDocument/2006/relationships/image" Target="../media/image3.jpeg"/><Relationship Id="rId31" Type="http://schemas.openxmlformats.org/officeDocument/2006/relationships/hyperlink" Target="http://www.spreadsheet123.com/ExcelTemplates/wedding-budget-planner.html" TargetMode="External"/><Relationship Id="rId4" Type="http://schemas.openxmlformats.org/officeDocument/2006/relationships/hyperlink" Target="#Contributions!A1"/><Relationship Id="rId9" Type="http://schemas.openxmlformats.org/officeDocument/2006/relationships/hyperlink" Target="#Reception!A1"/><Relationship Id="rId14" Type="http://schemas.openxmlformats.org/officeDocument/2006/relationships/hyperlink" Target="#'Honeymoon and other'!A1"/><Relationship Id="rId22" Type="http://schemas.openxmlformats.org/officeDocument/2006/relationships/image" Target="../media/image5.png"/><Relationship Id="rId27" Type="http://schemas.openxmlformats.org/officeDocument/2006/relationships/hyperlink" Target="http://pinterest.com/spreadsheet123" TargetMode="External"/><Relationship Id="rId30" Type="http://schemas.openxmlformats.org/officeDocument/2006/relationships/image" Target="../media/image9.png"/><Relationship Id="rId35" Type="http://schemas.openxmlformats.org/officeDocument/2006/relationships/image" Target="../media/image13.jpe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#Ceremony!A1"/><Relationship Id="rId13" Type="http://schemas.openxmlformats.org/officeDocument/2006/relationships/hyperlink" Target="#Gifts!A1"/><Relationship Id="rId18" Type="http://schemas.openxmlformats.org/officeDocument/2006/relationships/hyperlink" Target="#EULA!A1"/><Relationship Id="rId26" Type="http://schemas.openxmlformats.org/officeDocument/2006/relationships/image" Target="../media/image7.png"/><Relationship Id="rId3" Type="http://schemas.openxmlformats.org/officeDocument/2006/relationships/hyperlink" Target="#'Wedding Buddget Summary'!A1"/><Relationship Id="rId21" Type="http://schemas.openxmlformats.org/officeDocument/2006/relationships/hyperlink" Target="http://www.linkedin.com/company/spreadsheet123-ltd" TargetMode="External"/><Relationship Id="rId34" Type="http://schemas.openxmlformats.org/officeDocument/2006/relationships/image" Target="../media/image12.png"/><Relationship Id="rId7" Type="http://schemas.openxmlformats.org/officeDocument/2006/relationships/hyperlink" Target="#Attire!A1"/><Relationship Id="rId12" Type="http://schemas.openxmlformats.org/officeDocument/2006/relationships/hyperlink" Target="#Flowers!A1"/><Relationship Id="rId17" Type="http://schemas.openxmlformats.org/officeDocument/2006/relationships/hyperlink" Target="#'Contacts list'!A1"/><Relationship Id="rId25" Type="http://schemas.openxmlformats.org/officeDocument/2006/relationships/hyperlink" Target="http://www.facebook.com/spreadsheet123" TargetMode="External"/><Relationship Id="rId33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openxmlformats.org/officeDocument/2006/relationships/hyperlink" Target="#'Guest list'!A1"/><Relationship Id="rId20" Type="http://schemas.openxmlformats.org/officeDocument/2006/relationships/image" Target="../media/image4.png"/><Relationship Id="rId29" Type="http://schemas.openxmlformats.org/officeDocument/2006/relationships/hyperlink" Target="https://twitter.com/Spreadsheet123" TargetMode="External"/><Relationship Id="rId1" Type="http://schemas.openxmlformats.org/officeDocument/2006/relationships/image" Target="../media/image16.png"/><Relationship Id="rId6" Type="http://schemas.openxmlformats.org/officeDocument/2006/relationships/hyperlink" Target="#Stationery!A1"/><Relationship Id="rId11" Type="http://schemas.openxmlformats.org/officeDocument/2006/relationships/hyperlink" Target="#'Photos and video'!A1"/><Relationship Id="rId24" Type="http://schemas.openxmlformats.org/officeDocument/2006/relationships/image" Target="../media/image6.png"/><Relationship Id="rId32" Type="http://schemas.openxmlformats.org/officeDocument/2006/relationships/image" Target="../media/image10.jpeg"/><Relationship Id="rId37" Type="http://schemas.openxmlformats.org/officeDocument/2006/relationships/image" Target="../media/image15.png"/><Relationship Id="rId5" Type="http://schemas.openxmlformats.org/officeDocument/2006/relationships/hyperlink" Target="#Estimator!A1"/><Relationship Id="rId15" Type="http://schemas.openxmlformats.org/officeDocument/2006/relationships/hyperlink" Target="#'Other Expenses'!A1"/><Relationship Id="rId23" Type="http://schemas.openxmlformats.org/officeDocument/2006/relationships/hyperlink" Target="https://plus.google.com/u/0/b/117014028071621729542/117014028071621729542/" TargetMode="External"/><Relationship Id="rId28" Type="http://schemas.openxmlformats.org/officeDocument/2006/relationships/image" Target="../media/image8.png"/><Relationship Id="rId36" Type="http://schemas.openxmlformats.org/officeDocument/2006/relationships/image" Target="../media/image14.jpeg"/><Relationship Id="rId10" Type="http://schemas.openxmlformats.org/officeDocument/2006/relationships/hyperlink" Target="#Transport!A1"/><Relationship Id="rId19" Type="http://schemas.openxmlformats.org/officeDocument/2006/relationships/image" Target="../media/image3.jpeg"/><Relationship Id="rId31" Type="http://schemas.openxmlformats.org/officeDocument/2006/relationships/hyperlink" Target="http://www.spreadsheet123.com/ExcelTemplates/wedding-budget-planner.html" TargetMode="External"/><Relationship Id="rId4" Type="http://schemas.openxmlformats.org/officeDocument/2006/relationships/hyperlink" Target="#Contributions!A1"/><Relationship Id="rId9" Type="http://schemas.openxmlformats.org/officeDocument/2006/relationships/hyperlink" Target="#Reception!A1"/><Relationship Id="rId14" Type="http://schemas.openxmlformats.org/officeDocument/2006/relationships/hyperlink" Target="#'Honeymoon and other'!A1"/><Relationship Id="rId22" Type="http://schemas.openxmlformats.org/officeDocument/2006/relationships/image" Target="../media/image5.png"/><Relationship Id="rId27" Type="http://schemas.openxmlformats.org/officeDocument/2006/relationships/hyperlink" Target="http://pinterest.com/spreadsheet123" TargetMode="External"/><Relationship Id="rId30" Type="http://schemas.openxmlformats.org/officeDocument/2006/relationships/image" Target="../media/image9.png"/><Relationship Id="rId35" Type="http://schemas.openxmlformats.org/officeDocument/2006/relationships/image" Target="../media/image13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Ceremony!A1"/><Relationship Id="rId13" Type="http://schemas.openxmlformats.org/officeDocument/2006/relationships/hyperlink" Target="#Gifts!A1"/><Relationship Id="rId18" Type="http://schemas.openxmlformats.org/officeDocument/2006/relationships/hyperlink" Target="#EULA!A1"/><Relationship Id="rId26" Type="http://schemas.openxmlformats.org/officeDocument/2006/relationships/image" Target="../media/image7.png"/><Relationship Id="rId3" Type="http://schemas.openxmlformats.org/officeDocument/2006/relationships/hyperlink" Target="#'Wedding Buddget Summary'!A1"/><Relationship Id="rId21" Type="http://schemas.openxmlformats.org/officeDocument/2006/relationships/hyperlink" Target="http://www.linkedin.com/company/spreadsheet123-ltd" TargetMode="External"/><Relationship Id="rId34" Type="http://schemas.openxmlformats.org/officeDocument/2006/relationships/image" Target="../media/image12.png"/><Relationship Id="rId7" Type="http://schemas.openxmlformats.org/officeDocument/2006/relationships/hyperlink" Target="#Attire!A1"/><Relationship Id="rId12" Type="http://schemas.openxmlformats.org/officeDocument/2006/relationships/hyperlink" Target="#Flowers!A1"/><Relationship Id="rId17" Type="http://schemas.openxmlformats.org/officeDocument/2006/relationships/hyperlink" Target="#'Contacts list'!A1"/><Relationship Id="rId25" Type="http://schemas.openxmlformats.org/officeDocument/2006/relationships/hyperlink" Target="http://www.facebook.com/spreadsheet123" TargetMode="External"/><Relationship Id="rId33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openxmlformats.org/officeDocument/2006/relationships/hyperlink" Target="#'Guest list'!A1"/><Relationship Id="rId20" Type="http://schemas.openxmlformats.org/officeDocument/2006/relationships/image" Target="../media/image4.png"/><Relationship Id="rId29" Type="http://schemas.openxmlformats.org/officeDocument/2006/relationships/hyperlink" Target="https://twitter.com/Spreadsheet123" TargetMode="External"/><Relationship Id="rId1" Type="http://schemas.openxmlformats.org/officeDocument/2006/relationships/image" Target="../media/image16.png"/><Relationship Id="rId6" Type="http://schemas.openxmlformats.org/officeDocument/2006/relationships/hyperlink" Target="#Stationery!A1"/><Relationship Id="rId11" Type="http://schemas.openxmlformats.org/officeDocument/2006/relationships/hyperlink" Target="#'Photos and video'!A1"/><Relationship Id="rId24" Type="http://schemas.openxmlformats.org/officeDocument/2006/relationships/image" Target="../media/image6.png"/><Relationship Id="rId32" Type="http://schemas.openxmlformats.org/officeDocument/2006/relationships/image" Target="../media/image10.jpeg"/><Relationship Id="rId37" Type="http://schemas.openxmlformats.org/officeDocument/2006/relationships/image" Target="../media/image15.png"/><Relationship Id="rId5" Type="http://schemas.openxmlformats.org/officeDocument/2006/relationships/hyperlink" Target="#Estimator!A1"/><Relationship Id="rId15" Type="http://schemas.openxmlformats.org/officeDocument/2006/relationships/hyperlink" Target="#'Other Expenses'!A1"/><Relationship Id="rId23" Type="http://schemas.openxmlformats.org/officeDocument/2006/relationships/hyperlink" Target="https://plus.google.com/u/0/b/117014028071621729542/117014028071621729542/" TargetMode="External"/><Relationship Id="rId28" Type="http://schemas.openxmlformats.org/officeDocument/2006/relationships/image" Target="../media/image8.png"/><Relationship Id="rId36" Type="http://schemas.openxmlformats.org/officeDocument/2006/relationships/image" Target="../media/image14.jpeg"/><Relationship Id="rId10" Type="http://schemas.openxmlformats.org/officeDocument/2006/relationships/hyperlink" Target="#Transport!A1"/><Relationship Id="rId19" Type="http://schemas.openxmlformats.org/officeDocument/2006/relationships/image" Target="../media/image3.jpeg"/><Relationship Id="rId31" Type="http://schemas.openxmlformats.org/officeDocument/2006/relationships/hyperlink" Target="http://www.spreadsheet123.com/ExcelTemplates/wedding-budget-planner.html" TargetMode="External"/><Relationship Id="rId4" Type="http://schemas.openxmlformats.org/officeDocument/2006/relationships/hyperlink" Target="#Contributions!A1"/><Relationship Id="rId9" Type="http://schemas.openxmlformats.org/officeDocument/2006/relationships/hyperlink" Target="#Reception!A1"/><Relationship Id="rId14" Type="http://schemas.openxmlformats.org/officeDocument/2006/relationships/hyperlink" Target="#'Honeymoon and other'!A1"/><Relationship Id="rId22" Type="http://schemas.openxmlformats.org/officeDocument/2006/relationships/image" Target="../media/image5.png"/><Relationship Id="rId27" Type="http://schemas.openxmlformats.org/officeDocument/2006/relationships/hyperlink" Target="http://pinterest.com/spreadsheet123" TargetMode="External"/><Relationship Id="rId30" Type="http://schemas.openxmlformats.org/officeDocument/2006/relationships/image" Target="../media/image9.png"/><Relationship Id="rId35" Type="http://schemas.openxmlformats.org/officeDocument/2006/relationships/image" Target="../media/image13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hyperlink" Target="#'Wedding Buddget Summary'!A1"/><Relationship Id="rId1" Type="http://schemas.openxmlformats.org/officeDocument/2006/relationships/image" Target="../media/image1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Ceremony!A1"/><Relationship Id="rId13" Type="http://schemas.openxmlformats.org/officeDocument/2006/relationships/hyperlink" Target="#Gifts!A1"/><Relationship Id="rId18" Type="http://schemas.openxmlformats.org/officeDocument/2006/relationships/hyperlink" Target="#EULA!A1"/><Relationship Id="rId26" Type="http://schemas.openxmlformats.org/officeDocument/2006/relationships/image" Target="../media/image7.png"/><Relationship Id="rId3" Type="http://schemas.openxmlformats.org/officeDocument/2006/relationships/hyperlink" Target="#'Wedding Buddget Summary'!A1"/><Relationship Id="rId21" Type="http://schemas.openxmlformats.org/officeDocument/2006/relationships/hyperlink" Target="http://www.linkedin.com/company/spreadsheet123-ltd" TargetMode="External"/><Relationship Id="rId34" Type="http://schemas.openxmlformats.org/officeDocument/2006/relationships/image" Target="../media/image12.png"/><Relationship Id="rId7" Type="http://schemas.openxmlformats.org/officeDocument/2006/relationships/hyperlink" Target="#Attire!A1"/><Relationship Id="rId12" Type="http://schemas.openxmlformats.org/officeDocument/2006/relationships/hyperlink" Target="#Flowers!A1"/><Relationship Id="rId17" Type="http://schemas.openxmlformats.org/officeDocument/2006/relationships/hyperlink" Target="#'Contacts list'!A1"/><Relationship Id="rId25" Type="http://schemas.openxmlformats.org/officeDocument/2006/relationships/hyperlink" Target="http://www.facebook.com/spreadsheet123" TargetMode="External"/><Relationship Id="rId33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openxmlformats.org/officeDocument/2006/relationships/hyperlink" Target="#'Guest list'!A1"/><Relationship Id="rId20" Type="http://schemas.openxmlformats.org/officeDocument/2006/relationships/image" Target="../media/image4.png"/><Relationship Id="rId29" Type="http://schemas.openxmlformats.org/officeDocument/2006/relationships/hyperlink" Target="https://twitter.com/Spreadsheet123" TargetMode="External"/><Relationship Id="rId1" Type="http://schemas.openxmlformats.org/officeDocument/2006/relationships/image" Target="../media/image16.png"/><Relationship Id="rId6" Type="http://schemas.openxmlformats.org/officeDocument/2006/relationships/hyperlink" Target="#Stationery!A1"/><Relationship Id="rId11" Type="http://schemas.openxmlformats.org/officeDocument/2006/relationships/hyperlink" Target="#'Photos and video'!A1"/><Relationship Id="rId24" Type="http://schemas.openxmlformats.org/officeDocument/2006/relationships/image" Target="../media/image6.png"/><Relationship Id="rId32" Type="http://schemas.openxmlformats.org/officeDocument/2006/relationships/image" Target="../media/image10.jpeg"/><Relationship Id="rId37" Type="http://schemas.openxmlformats.org/officeDocument/2006/relationships/image" Target="../media/image15.png"/><Relationship Id="rId5" Type="http://schemas.openxmlformats.org/officeDocument/2006/relationships/hyperlink" Target="#Estimator!A1"/><Relationship Id="rId15" Type="http://schemas.openxmlformats.org/officeDocument/2006/relationships/hyperlink" Target="#'Other Expenses'!A1"/><Relationship Id="rId23" Type="http://schemas.openxmlformats.org/officeDocument/2006/relationships/hyperlink" Target="https://plus.google.com/u/0/b/117014028071621729542/117014028071621729542/" TargetMode="External"/><Relationship Id="rId28" Type="http://schemas.openxmlformats.org/officeDocument/2006/relationships/image" Target="../media/image8.png"/><Relationship Id="rId36" Type="http://schemas.openxmlformats.org/officeDocument/2006/relationships/image" Target="../media/image14.jpeg"/><Relationship Id="rId10" Type="http://schemas.openxmlformats.org/officeDocument/2006/relationships/hyperlink" Target="#Transport!A1"/><Relationship Id="rId19" Type="http://schemas.openxmlformats.org/officeDocument/2006/relationships/image" Target="../media/image3.jpeg"/><Relationship Id="rId31" Type="http://schemas.openxmlformats.org/officeDocument/2006/relationships/hyperlink" Target="http://www.spreadsheet123.com/ExcelTemplates/wedding-budget-planner.html" TargetMode="External"/><Relationship Id="rId4" Type="http://schemas.openxmlformats.org/officeDocument/2006/relationships/hyperlink" Target="#Contributions!A1"/><Relationship Id="rId9" Type="http://schemas.openxmlformats.org/officeDocument/2006/relationships/hyperlink" Target="#Reception!A1"/><Relationship Id="rId14" Type="http://schemas.openxmlformats.org/officeDocument/2006/relationships/hyperlink" Target="#'Honeymoon and other'!A1"/><Relationship Id="rId22" Type="http://schemas.openxmlformats.org/officeDocument/2006/relationships/image" Target="../media/image5.png"/><Relationship Id="rId27" Type="http://schemas.openxmlformats.org/officeDocument/2006/relationships/hyperlink" Target="http://pinterest.com/spreadsheet123" TargetMode="External"/><Relationship Id="rId30" Type="http://schemas.openxmlformats.org/officeDocument/2006/relationships/image" Target="../media/image9.png"/><Relationship Id="rId35" Type="http://schemas.openxmlformats.org/officeDocument/2006/relationships/image" Target="../media/image13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Ceremony!A1"/><Relationship Id="rId13" Type="http://schemas.openxmlformats.org/officeDocument/2006/relationships/hyperlink" Target="#Gifts!A1"/><Relationship Id="rId18" Type="http://schemas.openxmlformats.org/officeDocument/2006/relationships/hyperlink" Target="#EULA!A1"/><Relationship Id="rId26" Type="http://schemas.openxmlformats.org/officeDocument/2006/relationships/image" Target="../media/image7.png"/><Relationship Id="rId3" Type="http://schemas.openxmlformats.org/officeDocument/2006/relationships/hyperlink" Target="#'Wedding Buddget Summary'!A1"/><Relationship Id="rId21" Type="http://schemas.openxmlformats.org/officeDocument/2006/relationships/hyperlink" Target="http://www.linkedin.com/company/spreadsheet123-ltd" TargetMode="External"/><Relationship Id="rId34" Type="http://schemas.openxmlformats.org/officeDocument/2006/relationships/image" Target="../media/image12.png"/><Relationship Id="rId7" Type="http://schemas.openxmlformats.org/officeDocument/2006/relationships/hyperlink" Target="#Attire!A1"/><Relationship Id="rId12" Type="http://schemas.openxmlformats.org/officeDocument/2006/relationships/hyperlink" Target="#Flowers!A1"/><Relationship Id="rId17" Type="http://schemas.openxmlformats.org/officeDocument/2006/relationships/hyperlink" Target="#'Contacts list'!A1"/><Relationship Id="rId25" Type="http://schemas.openxmlformats.org/officeDocument/2006/relationships/hyperlink" Target="http://www.facebook.com/spreadsheet123" TargetMode="External"/><Relationship Id="rId33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openxmlformats.org/officeDocument/2006/relationships/hyperlink" Target="#'Guest list'!A1"/><Relationship Id="rId20" Type="http://schemas.openxmlformats.org/officeDocument/2006/relationships/image" Target="../media/image4.png"/><Relationship Id="rId29" Type="http://schemas.openxmlformats.org/officeDocument/2006/relationships/hyperlink" Target="https://twitter.com/Spreadsheet123" TargetMode="External"/><Relationship Id="rId1" Type="http://schemas.openxmlformats.org/officeDocument/2006/relationships/image" Target="../media/image16.png"/><Relationship Id="rId6" Type="http://schemas.openxmlformats.org/officeDocument/2006/relationships/hyperlink" Target="#Stationery!A1"/><Relationship Id="rId11" Type="http://schemas.openxmlformats.org/officeDocument/2006/relationships/hyperlink" Target="#'Photos and video'!A1"/><Relationship Id="rId24" Type="http://schemas.openxmlformats.org/officeDocument/2006/relationships/image" Target="../media/image6.png"/><Relationship Id="rId32" Type="http://schemas.openxmlformats.org/officeDocument/2006/relationships/image" Target="../media/image10.jpeg"/><Relationship Id="rId37" Type="http://schemas.openxmlformats.org/officeDocument/2006/relationships/image" Target="../media/image15.png"/><Relationship Id="rId5" Type="http://schemas.openxmlformats.org/officeDocument/2006/relationships/hyperlink" Target="#Estimator!A1"/><Relationship Id="rId15" Type="http://schemas.openxmlformats.org/officeDocument/2006/relationships/hyperlink" Target="#'Other Expenses'!A1"/><Relationship Id="rId23" Type="http://schemas.openxmlformats.org/officeDocument/2006/relationships/hyperlink" Target="https://plus.google.com/u/0/b/117014028071621729542/117014028071621729542/" TargetMode="External"/><Relationship Id="rId28" Type="http://schemas.openxmlformats.org/officeDocument/2006/relationships/image" Target="../media/image8.png"/><Relationship Id="rId36" Type="http://schemas.openxmlformats.org/officeDocument/2006/relationships/image" Target="../media/image14.jpeg"/><Relationship Id="rId10" Type="http://schemas.openxmlformats.org/officeDocument/2006/relationships/hyperlink" Target="#Transport!A1"/><Relationship Id="rId19" Type="http://schemas.openxmlformats.org/officeDocument/2006/relationships/image" Target="../media/image3.jpeg"/><Relationship Id="rId31" Type="http://schemas.openxmlformats.org/officeDocument/2006/relationships/hyperlink" Target="http://www.spreadsheet123.com/ExcelTemplates/wedding-budget-planner.html" TargetMode="External"/><Relationship Id="rId4" Type="http://schemas.openxmlformats.org/officeDocument/2006/relationships/hyperlink" Target="#Contributions!A1"/><Relationship Id="rId9" Type="http://schemas.openxmlformats.org/officeDocument/2006/relationships/hyperlink" Target="#Reception!A1"/><Relationship Id="rId14" Type="http://schemas.openxmlformats.org/officeDocument/2006/relationships/hyperlink" Target="#'Honeymoon and other'!A1"/><Relationship Id="rId22" Type="http://schemas.openxmlformats.org/officeDocument/2006/relationships/image" Target="../media/image5.png"/><Relationship Id="rId27" Type="http://schemas.openxmlformats.org/officeDocument/2006/relationships/hyperlink" Target="http://pinterest.com/spreadsheet123" TargetMode="External"/><Relationship Id="rId30" Type="http://schemas.openxmlformats.org/officeDocument/2006/relationships/image" Target="../media/image9.png"/><Relationship Id="rId35" Type="http://schemas.openxmlformats.org/officeDocument/2006/relationships/image" Target="../media/image13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Ceremony!A1"/><Relationship Id="rId13" Type="http://schemas.openxmlformats.org/officeDocument/2006/relationships/hyperlink" Target="#Gifts!A1"/><Relationship Id="rId18" Type="http://schemas.openxmlformats.org/officeDocument/2006/relationships/hyperlink" Target="#EULA!A1"/><Relationship Id="rId26" Type="http://schemas.openxmlformats.org/officeDocument/2006/relationships/image" Target="../media/image7.png"/><Relationship Id="rId3" Type="http://schemas.openxmlformats.org/officeDocument/2006/relationships/hyperlink" Target="#'Wedding Buddget Summary'!A1"/><Relationship Id="rId21" Type="http://schemas.openxmlformats.org/officeDocument/2006/relationships/hyperlink" Target="http://www.linkedin.com/company/spreadsheet123-ltd" TargetMode="External"/><Relationship Id="rId34" Type="http://schemas.openxmlformats.org/officeDocument/2006/relationships/image" Target="../media/image12.png"/><Relationship Id="rId7" Type="http://schemas.openxmlformats.org/officeDocument/2006/relationships/hyperlink" Target="#Attire!A1"/><Relationship Id="rId12" Type="http://schemas.openxmlformats.org/officeDocument/2006/relationships/hyperlink" Target="#Flowers!A1"/><Relationship Id="rId17" Type="http://schemas.openxmlformats.org/officeDocument/2006/relationships/hyperlink" Target="#'Contacts list'!A1"/><Relationship Id="rId25" Type="http://schemas.openxmlformats.org/officeDocument/2006/relationships/hyperlink" Target="http://www.facebook.com/spreadsheet123" TargetMode="External"/><Relationship Id="rId33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openxmlformats.org/officeDocument/2006/relationships/hyperlink" Target="#'Guest list'!A1"/><Relationship Id="rId20" Type="http://schemas.openxmlformats.org/officeDocument/2006/relationships/image" Target="../media/image4.png"/><Relationship Id="rId29" Type="http://schemas.openxmlformats.org/officeDocument/2006/relationships/hyperlink" Target="https://twitter.com/Spreadsheet123" TargetMode="External"/><Relationship Id="rId1" Type="http://schemas.openxmlformats.org/officeDocument/2006/relationships/image" Target="../media/image16.png"/><Relationship Id="rId6" Type="http://schemas.openxmlformats.org/officeDocument/2006/relationships/hyperlink" Target="#Stationery!A1"/><Relationship Id="rId11" Type="http://schemas.openxmlformats.org/officeDocument/2006/relationships/hyperlink" Target="#'Photos and video'!A1"/><Relationship Id="rId24" Type="http://schemas.openxmlformats.org/officeDocument/2006/relationships/image" Target="../media/image6.png"/><Relationship Id="rId32" Type="http://schemas.openxmlformats.org/officeDocument/2006/relationships/image" Target="../media/image10.jpeg"/><Relationship Id="rId37" Type="http://schemas.openxmlformats.org/officeDocument/2006/relationships/image" Target="../media/image15.png"/><Relationship Id="rId5" Type="http://schemas.openxmlformats.org/officeDocument/2006/relationships/hyperlink" Target="#Estimator!A1"/><Relationship Id="rId15" Type="http://schemas.openxmlformats.org/officeDocument/2006/relationships/hyperlink" Target="#'Other Expenses'!A1"/><Relationship Id="rId23" Type="http://schemas.openxmlformats.org/officeDocument/2006/relationships/hyperlink" Target="https://plus.google.com/u/0/b/117014028071621729542/117014028071621729542/" TargetMode="External"/><Relationship Id="rId28" Type="http://schemas.openxmlformats.org/officeDocument/2006/relationships/image" Target="../media/image8.png"/><Relationship Id="rId36" Type="http://schemas.openxmlformats.org/officeDocument/2006/relationships/image" Target="../media/image14.jpeg"/><Relationship Id="rId10" Type="http://schemas.openxmlformats.org/officeDocument/2006/relationships/hyperlink" Target="#Transport!A1"/><Relationship Id="rId19" Type="http://schemas.openxmlformats.org/officeDocument/2006/relationships/image" Target="../media/image3.jpeg"/><Relationship Id="rId31" Type="http://schemas.openxmlformats.org/officeDocument/2006/relationships/hyperlink" Target="http://www.spreadsheet123.com/ExcelTemplates/wedding-budget-planner.html" TargetMode="External"/><Relationship Id="rId4" Type="http://schemas.openxmlformats.org/officeDocument/2006/relationships/hyperlink" Target="#Contributions!A1"/><Relationship Id="rId9" Type="http://schemas.openxmlformats.org/officeDocument/2006/relationships/hyperlink" Target="#Reception!A1"/><Relationship Id="rId14" Type="http://schemas.openxmlformats.org/officeDocument/2006/relationships/hyperlink" Target="#'Honeymoon and other'!A1"/><Relationship Id="rId22" Type="http://schemas.openxmlformats.org/officeDocument/2006/relationships/image" Target="../media/image5.png"/><Relationship Id="rId27" Type="http://schemas.openxmlformats.org/officeDocument/2006/relationships/hyperlink" Target="http://pinterest.com/spreadsheet123" TargetMode="External"/><Relationship Id="rId30" Type="http://schemas.openxmlformats.org/officeDocument/2006/relationships/image" Target="../media/image9.png"/><Relationship Id="rId35" Type="http://schemas.openxmlformats.org/officeDocument/2006/relationships/image" Target="../media/image13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Ceremony!A1"/><Relationship Id="rId13" Type="http://schemas.openxmlformats.org/officeDocument/2006/relationships/hyperlink" Target="#Gifts!A1"/><Relationship Id="rId18" Type="http://schemas.openxmlformats.org/officeDocument/2006/relationships/hyperlink" Target="#EULA!A1"/><Relationship Id="rId26" Type="http://schemas.openxmlformats.org/officeDocument/2006/relationships/image" Target="../media/image7.png"/><Relationship Id="rId3" Type="http://schemas.openxmlformats.org/officeDocument/2006/relationships/hyperlink" Target="#'Wedding Buddget Summary'!A1"/><Relationship Id="rId21" Type="http://schemas.openxmlformats.org/officeDocument/2006/relationships/hyperlink" Target="http://www.linkedin.com/company/spreadsheet123-ltd" TargetMode="External"/><Relationship Id="rId34" Type="http://schemas.openxmlformats.org/officeDocument/2006/relationships/image" Target="../media/image12.png"/><Relationship Id="rId7" Type="http://schemas.openxmlformats.org/officeDocument/2006/relationships/hyperlink" Target="#Attire!A1"/><Relationship Id="rId12" Type="http://schemas.openxmlformats.org/officeDocument/2006/relationships/hyperlink" Target="#Flowers!A1"/><Relationship Id="rId17" Type="http://schemas.openxmlformats.org/officeDocument/2006/relationships/hyperlink" Target="#'Contacts list'!A1"/><Relationship Id="rId25" Type="http://schemas.openxmlformats.org/officeDocument/2006/relationships/hyperlink" Target="http://www.facebook.com/spreadsheet123" TargetMode="External"/><Relationship Id="rId33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openxmlformats.org/officeDocument/2006/relationships/hyperlink" Target="#'Guest list'!A1"/><Relationship Id="rId20" Type="http://schemas.openxmlformats.org/officeDocument/2006/relationships/image" Target="../media/image4.png"/><Relationship Id="rId29" Type="http://schemas.openxmlformats.org/officeDocument/2006/relationships/hyperlink" Target="https://twitter.com/Spreadsheet123" TargetMode="External"/><Relationship Id="rId1" Type="http://schemas.openxmlformats.org/officeDocument/2006/relationships/image" Target="../media/image16.png"/><Relationship Id="rId6" Type="http://schemas.openxmlformats.org/officeDocument/2006/relationships/hyperlink" Target="#Stationery!A1"/><Relationship Id="rId11" Type="http://schemas.openxmlformats.org/officeDocument/2006/relationships/hyperlink" Target="#'Photos and video'!A1"/><Relationship Id="rId24" Type="http://schemas.openxmlformats.org/officeDocument/2006/relationships/image" Target="../media/image6.png"/><Relationship Id="rId32" Type="http://schemas.openxmlformats.org/officeDocument/2006/relationships/image" Target="../media/image10.jpeg"/><Relationship Id="rId37" Type="http://schemas.openxmlformats.org/officeDocument/2006/relationships/image" Target="../media/image15.png"/><Relationship Id="rId5" Type="http://schemas.openxmlformats.org/officeDocument/2006/relationships/hyperlink" Target="#Estimator!A1"/><Relationship Id="rId15" Type="http://schemas.openxmlformats.org/officeDocument/2006/relationships/hyperlink" Target="#'Other Expenses'!A1"/><Relationship Id="rId23" Type="http://schemas.openxmlformats.org/officeDocument/2006/relationships/hyperlink" Target="https://plus.google.com/u/0/b/117014028071621729542/117014028071621729542/" TargetMode="External"/><Relationship Id="rId28" Type="http://schemas.openxmlformats.org/officeDocument/2006/relationships/image" Target="../media/image8.png"/><Relationship Id="rId36" Type="http://schemas.openxmlformats.org/officeDocument/2006/relationships/image" Target="../media/image14.jpeg"/><Relationship Id="rId10" Type="http://schemas.openxmlformats.org/officeDocument/2006/relationships/hyperlink" Target="#Transport!A1"/><Relationship Id="rId19" Type="http://schemas.openxmlformats.org/officeDocument/2006/relationships/image" Target="../media/image3.jpeg"/><Relationship Id="rId31" Type="http://schemas.openxmlformats.org/officeDocument/2006/relationships/hyperlink" Target="http://www.spreadsheet123.com/ExcelTemplates/wedding-budget-planner.html" TargetMode="External"/><Relationship Id="rId4" Type="http://schemas.openxmlformats.org/officeDocument/2006/relationships/hyperlink" Target="#Contributions!A1"/><Relationship Id="rId9" Type="http://schemas.openxmlformats.org/officeDocument/2006/relationships/hyperlink" Target="#Reception!A1"/><Relationship Id="rId14" Type="http://schemas.openxmlformats.org/officeDocument/2006/relationships/hyperlink" Target="#'Honeymoon and other'!A1"/><Relationship Id="rId22" Type="http://schemas.openxmlformats.org/officeDocument/2006/relationships/image" Target="../media/image5.png"/><Relationship Id="rId27" Type="http://schemas.openxmlformats.org/officeDocument/2006/relationships/hyperlink" Target="http://pinterest.com/spreadsheet123" TargetMode="External"/><Relationship Id="rId30" Type="http://schemas.openxmlformats.org/officeDocument/2006/relationships/image" Target="../media/image9.png"/><Relationship Id="rId35" Type="http://schemas.openxmlformats.org/officeDocument/2006/relationships/image" Target="../media/image13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Ceremony!A1"/><Relationship Id="rId13" Type="http://schemas.openxmlformats.org/officeDocument/2006/relationships/hyperlink" Target="#Gifts!A1"/><Relationship Id="rId18" Type="http://schemas.openxmlformats.org/officeDocument/2006/relationships/hyperlink" Target="#EULA!A1"/><Relationship Id="rId26" Type="http://schemas.openxmlformats.org/officeDocument/2006/relationships/image" Target="../media/image7.png"/><Relationship Id="rId3" Type="http://schemas.openxmlformats.org/officeDocument/2006/relationships/hyperlink" Target="#'Wedding Buddget Summary'!A1"/><Relationship Id="rId21" Type="http://schemas.openxmlformats.org/officeDocument/2006/relationships/hyperlink" Target="http://www.linkedin.com/company/spreadsheet123-ltd" TargetMode="External"/><Relationship Id="rId34" Type="http://schemas.openxmlformats.org/officeDocument/2006/relationships/image" Target="../media/image12.png"/><Relationship Id="rId7" Type="http://schemas.openxmlformats.org/officeDocument/2006/relationships/hyperlink" Target="#Attire!A1"/><Relationship Id="rId12" Type="http://schemas.openxmlformats.org/officeDocument/2006/relationships/hyperlink" Target="#Flowers!A1"/><Relationship Id="rId17" Type="http://schemas.openxmlformats.org/officeDocument/2006/relationships/hyperlink" Target="#'Contacts list'!A1"/><Relationship Id="rId25" Type="http://schemas.openxmlformats.org/officeDocument/2006/relationships/hyperlink" Target="http://www.facebook.com/spreadsheet123" TargetMode="External"/><Relationship Id="rId33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openxmlformats.org/officeDocument/2006/relationships/hyperlink" Target="#'Guest list'!A1"/><Relationship Id="rId20" Type="http://schemas.openxmlformats.org/officeDocument/2006/relationships/image" Target="../media/image4.png"/><Relationship Id="rId29" Type="http://schemas.openxmlformats.org/officeDocument/2006/relationships/hyperlink" Target="https://twitter.com/Spreadsheet123" TargetMode="External"/><Relationship Id="rId1" Type="http://schemas.openxmlformats.org/officeDocument/2006/relationships/image" Target="../media/image16.png"/><Relationship Id="rId6" Type="http://schemas.openxmlformats.org/officeDocument/2006/relationships/hyperlink" Target="#Stationery!A1"/><Relationship Id="rId11" Type="http://schemas.openxmlformats.org/officeDocument/2006/relationships/hyperlink" Target="#'Photos and video'!A1"/><Relationship Id="rId24" Type="http://schemas.openxmlformats.org/officeDocument/2006/relationships/image" Target="../media/image6.png"/><Relationship Id="rId32" Type="http://schemas.openxmlformats.org/officeDocument/2006/relationships/image" Target="../media/image10.jpeg"/><Relationship Id="rId37" Type="http://schemas.openxmlformats.org/officeDocument/2006/relationships/image" Target="../media/image15.png"/><Relationship Id="rId5" Type="http://schemas.openxmlformats.org/officeDocument/2006/relationships/hyperlink" Target="#Estimator!A1"/><Relationship Id="rId15" Type="http://schemas.openxmlformats.org/officeDocument/2006/relationships/hyperlink" Target="#'Other Expenses'!A1"/><Relationship Id="rId23" Type="http://schemas.openxmlformats.org/officeDocument/2006/relationships/hyperlink" Target="https://plus.google.com/u/0/b/117014028071621729542/117014028071621729542/" TargetMode="External"/><Relationship Id="rId28" Type="http://schemas.openxmlformats.org/officeDocument/2006/relationships/image" Target="../media/image8.png"/><Relationship Id="rId36" Type="http://schemas.openxmlformats.org/officeDocument/2006/relationships/image" Target="../media/image14.jpeg"/><Relationship Id="rId10" Type="http://schemas.openxmlformats.org/officeDocument/2006/relationships/hyperlink" Target="#Transport!A1"/><Relationship Id="rId19" Type="http://schemas.openxmlformats.org/officeDocument/2006/relationships/image" Target="../media/image3.jpeg"/><Relationship Id="rId31" Type="http://schemas.openxmlformats.org/officeDocument/2006/relationships/hyperlink" Target="http://www.spreadsheet123.com/ExcelTemplates/wedding-budget-planner.html" TargetMode="External"/><Relationship Id="rId4" Type="http://schemas.openxmlformats.org/officeDocument/2006/relationships/hyperlink" Target="#Contributions!A1"/><Relationship Id="rId9" Type="http://schemas.openxmlformats.org/officeDocument/2006/relationships/hyperlink" Target="#Reception!A1"/><Relationship Id="rId14" Type="http://schemas.openxmlformats.org/officeDocument/2006/relationships/hyperlink" Target="#'Honeymoon and other'!A1"/><Relationship Id="rId22" Type="http://schemas.openxmlformats.org/officeDocument/2006/relationships/image" Target="../media/image5.png"/><Relationship Id="rId27" Type="http://schemas.openxmlformats.org/officeDocument/2006/relationships/hyperlink" Target="http://pinterest.com/spreadsheet123" TargetMode="External"/><Relationship Id="rId30" Type="http://schemas.openxmlformats.org/officeDocument/2006/relationships/image" Target="../media/image9.png"/><Relationship Id="rId35" Type="http://schemas.openxmlformats.org/officeDocument/2006/relationships/image" Target="../media/image13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Ceremony!A1"/><Relationship Id="rId13" Type="http://schemas.openxmlformats.org/officeDocument/2006/relationships/hyperlink" Target="#Gifts!A1"/><Relationship Id="rId18" Type="http://schemas.openxmlformats.org/officeDocument/2006/relationships/hyperlink" Target="#EULA!A1"/><Relationship Id="rId26" Type="http://schemas.openxmlformats.org/officeDocument/2006/relationships/image" Target="../media/image7.png"/><Relationship Id="rId3" Type="http://schemas.openxmlformats.org/officeDocument/2006/relationships/hyperlink" Target="#'Wedding Buddget Summary'!A1"/><Relationship Id="rId21" Type="http://schemas.openxmlformats.org/officeDocument/2006/relationships/hyperlink" Target="http://www.linkedin.com/company/spreadsheet123-ltd" TargetMode="External"/><Relationship Id="rId34" Type="http://schemas.openxmlformats.org/officeDocument/2006/relationships/image" Target="../media/image12.png"/><Relationship Id="rId7" Type="http://schemas.openxmlformats.org/officeDocument/2006/relationships/hyperlink" Target="#Attire!A1"/><Relationship Id="rId12" Type="http://schemas.openxmlformats.org/officeDocument/2006/relationships/hyperlink" Target="#Flowers!A1"/><Relationship Id="rId17" Type="http://schemas.openxmlformats.org/officeDocument/2006/relationships/hyperlink" Target="#'Contacts list'!A1"/><Relationship Id="rId25" Type="http://schemas.openxmlformats.org/officeDocument/2006/relationships/hyperlink" Target="http://www.facebook.com/spreadsheet123" TargetMode="External"/><Relationship Id="rId33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openxmlformats.org/officeDocument/2006/relationships/hyperlink" Target="#'Guest list'!A1"/><Relationship Id="rId20" Type="http://schemas.openxmlformats.org/officeDocument/2006/relationships/image" Target="../media/image4.png"/><Relationship Id="rId29" Type="http://schemas.openxmlformats.org/officeDocument/2006/relationships/hyperlink" Target="https://twitter.com/Spreadsheet123" TargetMode="External"/><Relationship Id="rId1" Type="http://schemas.openxmlformats.org/officeDocument/2006/relationships/image" Target="../media/image16.png"/><Relationship Id="rId6" Type="http://schemas.openxmlformats.org/officeDocument/2006/relationships/hyperlink" Target="#Stationery!A1"/><Relationship Id="rId11" Type="http://schemas.openxmlformats.org/officeDocument/2006/relationships/hyperlink" Target="#'Photos and video'!A1"/><Relationship Id="rId24" Type="http://schemas.openxmlformats.org/officeDocument/2006/relationships/image" Target="../media/image6.png"/><Relationship Id="rId32" Type="http://schemas.openxmlformats.org/officeDocument/2006/relationships/image" Target="../media/image10.jpeg"/><Relationship Id="rId37" Type="http://schemas.openxmlformats.org/officeDocument/2006/relationships/image" Target="../media/image15.png"/><Relationship Id="rId5" Type="http://schemas.openxmlformats.org/officeDocument/2006/relationships/hyperlink" Target="#Estimator!A1"/><Relationship Id="rId15" Type="http://schemas.openxmlformats.org/officeDocument/2006/relationships/hyperlink" Target="#'Other Expenses'!A1"/><Relationship Id="rId23" Type="http://schemas.openxmlformats.org/officeDocument/2006/relationships/hyperlink" Target="https://plus.google.com/u/0/b/117014028071621729542/117014028071621729542/" TargetMode="External"/><Relationship Id="rId28" Type="http://schemas.openxmlformats.org/officeDocument/2006/relationships/image" Target="../media/image8.png"/><Relationship Id="rId36" Type="http://schemas.openxmlformats.org/officeDocument/2006/relationships/image" Target="../media/image14.jpeg"/><Relationship Id="rId10" Type="http://schemas.openxmlformats.org/officeDocument/2006/relationships/hyperlink" Target="#Transport!A1"/><Relationship Id="rId19" Type="http://schemas.openxmlformats.org/officeDocument/2006/relationships/image" Target="../media/image3.jpeg"/><Relationship Id="rId31" Type="http://schemas.openxmlformats.org/officeDocument/2006/relationships/hyperlink" Target="http://www.spreadsheet123.com/ExcelTemplates/wedding-budget-planner.html" TargetMode="External"/><Relationship Id="rId4" Type="http://schemas.openxmlformats.org/officeDocument/2006/relationships/hyperlink" Target="#Contributions!A1"/><Relationship Id="rId9" Type="http://schemas.openxmlformats.org/officeDocument/2006/relationships/hyperlink" Target="#Reception!A1"/><Relationship Id="rId14" Type="http://schemas.openxmlformats.org/officeDocument/2006/relationships/hyperlink" Target="#'Honeymoon and other'!A1"/><Relationship Id="rId22" Type="http://schemas.openxmlformats.org/officeDocument/2006/relationships/image" Target="../media/image5.png"/><Relationship Id="rId27" Type="http://schemas.openxmlformats.org/officeDocument/2006/relationships/hyperlink" Target="http://pinterest.com/spreadsheet123" TargetMode="External"/><Relationship Id="rId30" Type="http://schemas.openxmlformats.org/officeDocument/2006/relationships/image" Target="../media/image9.png"/><Relationship Id="rId35" Type="http://schemas.openxmlformats.org/officeDocument/2006/relationships/image" Target="../media/image13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Ceremony!A1"/><Relationship Id="rId13" Type="http://schemas.openxmlformats.org/officeDocument/2006/relationships/hyperlink" Target="#Gifts!A1"/><Relationship Id="rId18" Type="http://schemas.openxmlformats.org/officeDocument/2006/relationships/hyperlink" Target="#EULA!A1"/><Relationship Id="rId26" Type="http://schemas.openxmlformats.org/officeDocument/2006/relationships/image" Target="../media/image7.png"/><Relationship Id="rId3" Type="http://schemas.openxmlformats.org/officeDocument/2006/relationships/hyperlink" Target="#'Wedding Buddget Summary'!A1"/><Relationship Id="rId21" Type="http://schemas.openxmlformats.org/officeDocument/2006/relationships/hyperlink" Target="http://www.linkedin.com/company/spreadsheet123-ltd" TargetMode="External"/><Relationship Id="rId34" Type="http://schemas.openxmlformats.org/officeDocument/2006/relationships/image" Target="../media/image12.png"/><Relationship Id="rId7" Type="http://schemas.openxmlformats.org/officeDocument/2006/relationships/hyperlink" Target="#Attire!A1"/><Relationship Id="rId12" Type="http://schemas.openxmlformats.org/officeDocument/2006/relationships/hyperlink" Target="#Flowers!A1"/><Relationship Id="rId17" Type="http://schemas.openxmlformats.org/officeDocument/2006/relationships/hyperlink" Target="#'Contacts list'!A1"/><Relationship Id="rId25" Type="http://schemas.openxmlformats.org/officeDocument/2006/relationships/hyperlink" Target="http://www.facebook.com/spreadsheet123" TargetMode="External"/><Relationship Id="rId33" Type="http://schemas.openxmlformats.org/officeDocument/2006/relationships/image" Target="../media/image11.png"/><Relationship Id="rId2" Type="http://schemas.openxmlformats.org/officeDocument/2006/relationships/image" Target="../media/image2.png"/><Relationship Id="rId16" Type="http://schemas.openxmlformats.org/officeDocument/2006/relationships/hyperlink" Target="#'Guest list'!A1"/><Relationship Id="rId20" Type="http://schemas.openxmlformats.org/officeDocument/2006/relationships/image" Target="../media/image4.png"/><Relationship Id="rId29" Type="http://schemas.openxmlformats.org/officeDocument/2006/relationships/hyperlink" Target="https://twitter.com/Spreadsheet123" TargetMode="External"/><Relationship Id="rId1" Type="http://schemas.openxmlformats.org/officeDocument/2006/relationships/image" Target="../media/image16.png"/><Relationship Id="rId6" Type="http://schemas.openxmlformats.org/officeDocument/2006/relationships/hyperlink" Target="#Stationery!A1"/><Relationship Id="rId11" Type="http://schemas.openxmlformats.org/officeDocument/2006/relationships/hyperlink" Target="#'Photos and video'!A1"/><Relationship Id="rId24" Type="http://schemas.openxmlformats.org/officeDocument/2006/relationships/image" Target="../media/image6.png"/><Relationship Id="rId32" Type="http://schemas.openxmlformats.org/officeDocument/2006/relationships/image" Target="../media/image10.jpeg"/><Relationship Id="rId37" Type="http://schemas.openxmlformats.org/officeDocument/2006/relationships/image" Target="../media/image15.png"/><Relationship Id="rId5" Type="http://schemas.openxmlformats.org/officeDocument/2006/relationships/hyperlink" Target="#Estimator!A1"/><Relationship Id="rId15" Type="http://schemas.openxmlformats.org/officeDocument/2006/relationships/hyperlink" Target="#'Other Expenses'!A1"/><Relationship Id="rId23" Type="http://schemas.openxmlformats.org/officeDocument/2006/relationships/hyperlink" Target="https://plus.google.com/u/0/b/117014028071621729542/117014028071621729542/" TargetMode="External"/><Relationship Id="rId28" Type="http://schemas.openxmlformats.org/officeDocument/2006/relationships/image" Target="../media/image8.png"/><Relationship Id="rId36" Type="http://schemas.openxmlformats.org/officeDocument/2006/relationships/image" Target="../media/image14.jpeg"/><Relationship Id="rId10" Type="http://schemas.openxmlformats.org/officeDocument/2006/relationships/hyperlink" Target="#Transport!A1"/><Relationship Id="rId19" Type="http://schemas.openxmlformats.org/officeDocument/2006/relationships/image" Target="../media/image3.jpeg"/><Relationship Id="rId31" Type="http://schemas.openxmlformats.org/officeDocument/2006/relationships/hyperlink" Target="http://www.spreadsheet123.com/ExcelTemplates/wedding-budget-planner.html" TargetMode="External"/><Relationship Id="rId4" Type="http://schemas.openxmlformats.org/officeDocument/2006/relationships/hyperlink" Target="#Contributions!A1"/><Relationship Id="rId9" Type="http://schemas.openxmlformats.org/officeDocument/2006/relationships/hyperlink" Target="#Reception!A1"/><Relationship Id="rId14" Type="http://schemas.openxmlformats.org/officeDocument/2006/relationships/hyperlink" Target="#'Honeymoon and other'!A1"/><Relationship Id="rId22" Type="http://schemas.openxmlformats.org/officeDocument/2006/relationships/image" Target="../media/image5.png"/><Relationship Id="rId27" Type="http://schemas.openxmlformats.org/officeDocument/2006/relationships/hyperlink" Target="http://pinterest.com/spreadsheet123" TargetMode="External"/><Relationship Id="rId30" Type="http://schemas.openxmlformats.org/officeDocument/2006/relationships/image" Target="../media/image9.png"/><Relationship Id="rId35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24</xdr:row>
      <xdr:rowOff>266700</xdr:rowOff>
    </xdr:from>
    <xdr:to>
      <xdr:col>5</xdr:col>
      <xdr:colOff>790575</xdr:colOff>
      <xdr:row>40</xdr:row>
      <xdr:rowOff>0</xdr:rowOff>
    </xdr:to>
    <xdr:graphicFrame macro="">
      <xdr:nvGraphicFramePr>
        <xdr:cNvPr id="1360" name="Chart 3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628650</xdr:colOff>
      <xdr:row>2</xdr:row>
      <xdr:rowOff>66675</xdr:rowOff>
    </xdr:from>
    <xdr:to>
      <xdr:col>5</xdr:col>
      <xdr:colOff>819150</xdr:colOff>
      <xdr:row>8</xdr:row>
      <xdr:rowOff>95250</xdr:rowOff>
    </xdr:to>
    <xdr:pic>
      <xdr:nvPicPr>
        <xdr:cNvPr id="1368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695325"/>
          <a:ext cx="18859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28575</xdr:rowOff>
    </xdr:from>
    <xdr:to>
      <xdr:col>6</xdr:col>
      <xdr:colOff>0</xdr:colOff>
      <xdr:row>0</xdr:row>
      <xdr:rowOff>409575</xdr:rowOff>
    </xdr:to>
    <xdr:pic>
      <xdr:nvPicPr>
        <xdr:cNvPr id="1369" name="Picture 345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8575"/>
          <a:ext cx="16954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10</xdr:row>
      <xdr:rowOff>0</xdr:rowOff>
    </xdr:from>
    <xdr:to>
      <xdr:col>9</xdr:col>
      <xdr:colOff>76200</xdr:colOff>
      <xdr:row>34</xdr:row>
      <xdr:rowOff>57150</xdr:rowOff>
    </xdr:to>
    <xdr:grpSp>
      <xdr:nvGrpSpPr>
        <xdr:cNvPr id="1386" name="Group 362"/>
        <xdr:cNvGrpSpPr>
          <a:grpSpLocks/>
        </xdr:cNvGrpSpPr>
      </xdr:nvGrpSpPr>
      <xdr:grpSpPr bwMode="auto">
        <a:xfrm>
          <a:off x="6772275" y="2428875"/>
          <a:ext cx="1819275" cy="5172075"/>
          <a:chOff x="735" y="18"/>
          <a:chExt cx="191" cy="543"/>
        </a:xfrm>
      </xdr:grpSpPr>
      <xdr:sp macro="" textlink="">
        <xdr:nvSpPr>
          <xdr:cNvPr id="1370" name="Text Box 346">
            <a:hlinkClick xmlns:r="http://schemas.openxmlformats.org/officeDocument/2006/relationships" r:id="rId4" tooltip="Wedding Budget Summary"/>
          </xdr:cNvPr>
          <xdr:cNvSpPr txBox="1">
            <a:spLocks noChangeArrowheads="1"/>
          </xdr:cNvSpPr>
        </xdr:nvSpPr>
        <xdr:spPr bwMode="auto">
          <a:xfrm>
            <a:off x="735" y="18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Wedding Budget Summary</a:t>
            </a:r>
          </a:p>
        </xdr:txBody>
      </xdr:sp>
      <xdr:sp macro="" textlink="">
        <xdr:nvSpPr>
          <xdr:cNvPr id="1371" name="Text Box 347">
            <a:hlinkClick xmlns:r="http://schemas.openxmlformats.org/officeDocument/2006/relationships" r:id="rId5" tooltip="Contributions"/>
          </xdr:cNvPr>
          <xdr:cNvSpPr txBox="1">
            <a:spLocks noChangeArrowheads="1"/>
          </xdr:cNvSpPr>
        </xdr:nvSpPr>
        <xdr:spPr bwMode="auto">
          <a:xfrm>
            <a:off x="735" y="52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Contributions</a:t>
            </a:r>
          </a:p>
        </xdr:txBody>
      </xdr:sp>
      <xdr:sp macro="" textlink="">
        <xdr:nvSpPr>
          <xdr:cNvPr id="1372" name="Text Box 348">
            <a:hlinkClick xmlns:r="http://schemas.openxmlformats.org/officeDocument/2006/relationships" r:id="rId6" tooltip="Budget Estimator"/>
          </xdr:cNvPr>
          <xdr:cNvSpPr txBox="1">
            <a:spLocks noChangeArrowheads="1"/>
          </xdr:cNvSpPr>
        </xdr:nvSpPr>
        <xdr:spPr bwMode="auto">
          <a:xfrm>
            <a:off x="735" y="86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Budget Estimator</a:t>
            </a:r>
          </a:p>
        </xdr:txBody>
      </xdr:sp>
      <xdr:sp macro="" textlink="">
        <xdr:nvSpPr>
          <xdr:cNvPr id="1373" name="Text Box 349">
            <a:hlinkClick xmlns:r="http://schemas.openxmlformats.org/officeDocument/2006/relationships" r:id="rId7" tooltip="Stationery"/>
          </xdr:cNvPr>
          <xdr:cNvSpPr txBox="1">
            <a:spLocks noChangeArrowheads="1"/>
          </xdr:cNvSpPr>
        </xdr:nvSpPr>
        <xdr:spPr bwMode="auto">
          <a:xfrm>
            <a:off x="735" y="120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Stationery</a:t>
            </a:r>
          </a:p>
        </xdr:txBody>
      </xdr:sp>
      <xdr:sp macro="" textlink="">
        <xdr:nvSpPr>
          <xdr:cNvPr id="1374" name="Text Box 350">
            <a:hlinkClick xmlns:r="http://schemas.openxmlformats.org/officeDocument/2006/relationships" r:id="rId8" tooltip="Attire"/>
          </xdr:cNvPr>
          <xdr:cNvSpPr txBox="1">
            <a:spLocks noChangeArrowheads="1"/>
          </xdr:cNvSpPr>
        </xdr:nvSpPr>
        <xdr:spPr bwMode="auto">
          <a:xfrm>
            <a:off x="735" y="154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Attire</a:t>
            </a:r>
          </a:p>
        </xdr:txBody>
      </xdr:sp>
      <xdr:sp macro="" textlink="">
        <xdr:nvSpPr>
          <xdr:cNvPr id="1375" name="Text Box 351">
            <a:hlinkClick xmlns:r="http://schemas.openxmlformats.org/officeDocument/2006/relationships" r:id="rId9" tooltip="Ceremony"/>
          </xdr:cNvPr>
          <xdr:cNvSpPr txBox="1">
            <a:spLocks noChangeArrowheads="1"/>
          </xdr:cNvSpPr>
        </xdr:nvSpPr>
        <xdr:spPr bwMode="auto">
          <a:xfrm>
            <a:off x="735" y="188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Ceremony</a:t>
            </a:r>
          </a:p>
        </xdr:txBody>
      </xdr:sp>
      <xdr:sp macro="" textlink="">
        <xdr:nvSpPr>
          <xdr:cNvPr id="1376" name="Text Box 352">
            <a:hlinkClick xmlns:r="http://schemas.openxmlformats.org/officeDocument/2006/relationships" r:id="rId10" tooltip="Reception"/>
          </xdr:cNvPr>
          <xdr:cNvSpPr txBox="1">
            <a:spLocks noChangeArrowheads="1"/>
          </xdr:cNvSpPr>
        </xdr:nvSpPr>
        <xdr:spPr bwMode="auto">
          <a:xfrm>
            <a:off x="735" y="222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Reception</a:t>
            </a:r>
          </a:p>
        </xdr:txBody>
      </xdr:sp>
      <xdr:sp macro="" textlink="">
        <xdr:nvSpPr>
          <xdr:cNvPr id="1377" name="Text Box 353">
            <a:hlinkClick xmlns:r="http://schemas.openxmlformats.org/officeDocument/2006/relationships" r:id="rId11" tooltip="Transport"/>
          </xdr:cNvPr>
          <xdr:cNvSpPr txBox="1">
            <a:spLocks noChangeArrowheads="1"/>
          </xdr:cNvSpPr>
        </xdr:nvSpPr>
        <xdr:spPr bwMode="auto">
          <a:xfrm>
            <a:off x="735" y="256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Transport</a:t>
            </a:r>
          </a:p>
        </xdr:txBody>
      </xdr:sp>
      <xdr:sp macro="" textlink="">
        <xdr:nvSpPr>
          <xdr:cNvPr id="1378" name="Text Box 354">
            <a:hlinkClick xmlns:r="http://schemas.openxmlformats.org/officeDocument/2006/relationships" r:id="rId12" tooltip="Photos and Video"/>
          </xdr:cNvPr>
          <xdr:cNvSpPr txBox="1">
            <a:spLocks noChangeArrowheads="1"/>
          </xdr:cNvSpPr>
        </xdr:nvSpPr>
        <xdr:spPr bwMode="auto">
          <a:xfrm>
            <a:off x="735" y="290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Photos and Video</a:t>
            </a:r>
          </a:p>
        </xdr:txBody>
      </xdr:sp>
      <xdr:sp macro="" textlink="">
        <xdr:nvSpPr>
          <xdr:cNvPr id="1379" name="Text Box 355">
            <a:hlinkClick xmlns:r="http://schemas.openxmlformats.org/officeDocument/2006/relationships" r:id="rId13" tooltip="Flowers"/>
          </xdr:cNvPr>
          <xdr:cNvSpPr txBox="1">
            <a:spLocks noChangeArrowheads="1"/>
          </xdr:cNvSpPr>
        </xdr:nvSpPr>
        <xdr:spPr bwMode="auto">
          <a:xfrm>
            <a:off x="735" y="324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Flowers</a:t>
            </a:r>
          </a:p>
        </xdr:txBody>
      </xdr:sp>
      <xdr:sp macro="" textlink="">
        <xdr:nvSpPr>
          <xdr:cNvPr id="1380" name="Text Box 356">
            <a:hlinkClick xmlns:r="http://schemas.openxmlformats.org/officeDocument/2006/relationships" r:id="rId14" tooltip="Gifts"/>
          </xdr:cNvPr>
          <xdr:cNvSpPr txBox="1">
            <a:spLocks noChangeArrowheads="1"/>
          </xdr:cNvSpPr>
        </xdr:nvSpPr>
        <xdr:spPr bwMode="auto">
          <a:xfrm>
            <a:off x="735" y="358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Gifts</a:t>
            </a:r>
          </a:p>
        </xdr:txBody>
      </xdr:sp>
      <xdr:sp macro="" textlink="">
        <xdr:nvSpPr>
          <xdr:cNvPr id="1381" name="Text Box 357">
            <a:hlinkClick xmlns:r="http://schemas.openxmlformats.org/officeDocument/2006/relationships" r:id="rId15" tooltip="Honeymoon"/>
          </xdr:cNvPr>
          <xdr:cNvSpPr txBox="1">
            <a:spLocks noChangeArrowheads="1"/>
          </xdr:cNvSpPr>
        </xdr:nvSpPr>
        <xdr:spPr bwMode="auto">
          <a:xfrm>
            <a:off x="735" y="392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Honeymoon</a:t>
            </a:r>
          </a:p>
        </xdr:txBody>
      </xdr:sp>
      <xdr:sp macro="" textlink="">
        <xdr:nvSpPr>
          <xdr:cNvPr id="1382" name="Text Box 358">
            <a:hlinkClick xmlns:r="http://schemas.openxmlformats.org/officeDocument/2006/relationships" r:id="rId16" tooltip="Other Expenses"/>
          </xdr:cNvPr>
          <xdr:cNvSpPr txBox="1">
            <a:spLocks noChangeArrowheads="1"/>
          </xdr:cNvSpPr>
        </xdr:nvSpPr>
        <xdr:spPr bwMode="auto">
          <a:xfrm>
            <a:off x="735" y="426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Other Expenses</a:t>
            </a:r>
          </a:p>
        </xdr:txBody>
      </xdr:sp>
      <xdr:sp macro="" textlink="">
        <xdr:nvSpPr>
          <xdr:cNvPr id="1383" name="Text Box 359">
            <a:hlinkClick xmlns:r="http://schemas.openxmlformats.org/officeDocument/2006/relationships" r:id="rId17" tooltip="Guest List"/>
          </xdr:cNvPr>
          <xdr:cNvSpPr txBox="1">
            <a:spLocks noChangeArrowheads="1"/>
          </xdr:cNvSpPr>
        </xdr:nvSpPr>
        <xdr:spPr bwMode="auto">
          <a:xfrm>
            <a:off x="735" y="460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Guest List</a:t>
            </a:r>
          </a:p>
        </xdr:txBody>
      </xdr:sp>
      <xdr:sp macro="" textlink="">
        <xdr:nvSpPr>
          <xdr:cNvPr id="1384" name="Text Box 360">
            <a:hlinkClick xmlns:r="http://schemas.openxmlformats.org/officeDocument/2006/relationships" r:id="rId18" tooltip="Contacts List"/>
          </xdr:cNvPr>
          <xdr:cNvSpPr txBox="1">
            <a:spLocks noChangeArrowheads="1"/>
          </xdr:cNvSpPr>
        </xdr:nvSpPr>
        <xdr:spPr bwMode="auto">
          <a:xfrm>
            <a:off x="735" y="494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Contacts List</a:t>
            </a:r>
          </a:p>
        </xdr:txBody>
      </xdr:sp>
      <xdr:sp macro="" textlink="">
        <xdr:nvSpPr>
          <xdr:cNvPr id="1385" name="Text Box 361">
            <a:hlinkClick xmlns:r="http://schemas.openxmlformats.org/officeDocument/2006/relationships" r:id="rId19" tooltip="End-User License Agreement"/>
          </xdr:cNvPr>
          <xdr:cNvSpPr txBox="1">
            <a:spLocks noChangeArrowheads="1"/>
          </xdr:cNvSpPr>
        </xdr:nvSpPr>
        <xdr:spPr bwMode="auto">
          <a:xfrm>
            <a:off x="735" y="528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License Agreement</a:t>
            </a:r>
          </a:p>
        </xdr:txBody>
      </xdr:sp>
    </xdr:grpSp>
    <xdr:clientData/>
  </xdr:twoCellAnchor>
  <xdr:twoCellAnchor>
    <xdr:from>
      <xdr:col>6</xdr:col>
      <xdr:colOff>76200</xdr:colOff>
      <xdr:row>0</xdr:row>
      <xdr:rowOff>38100</xdr:rowOff>
    </xdr:from>
    <xdr:to>
      <xdr:col>11</xdr:col>
      <xdr:colOff>76200</xdr:colOff>
      <xdr:row>9</xdr:row>
      <xdr:rowOff>47625</xdr:rowOff>
    </xdr:to>
    <xdr:grpSp>
      <xdr:nvGrpSpPr>
        <xdr:cNvPr id="1405" name="Group 381"/>
        <xdr:cNvGrpSpPr>
          <a:grpSpLocks/>
        </xdr:cNvGrpSpPr>
      </xdr:nvGrpSpPr>
      <xdr:grpSpPr bwMode="auto">
        <a:xfrm>
          <a:off x="6762750" y="38100"/>
          <a:ext cx="3048000" cy="2162175"/>
          <a:chOff x="710" y="4"/>
          <a:chExt cx="320" cy="227"/>
        </a:xfrm>
      </xdr:grpSpPr>
      <xdr:grpSp>
        <xdr:nvGrpSpPr>
          <xdr:cNvPr id="1388" name="Group 364"/>
          <xdr:cNvGrpSpPr>
            <a:grpSpLocks/>
          </xdr:cNvGrpSpPr>
        </xdr:nvGrpSpPr>
        <xdr:grpSpPr bwMode="auto">
          <a:xfrm>
            <a:off x="710" y="186"/>
            <a:ext cx="320" cy="45"/>
            <a:chOff x="1204" y="240"/>
            <a:chExt cx="320" cy="45"/>
          </a:xfrm>
        </xdr:grpSpPr>
        <xdr:pic>
          <xdr:nvPicPr>
            <xdr:cNvPr id="1389" name="Picture 36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90" name="Picture 36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91" name="Picture 367" descr="linked-in">
              <a:hlinkClick xmlns:r="http://schemas.openxmlformats.org/officeDocument/2006/relationships" r:id="rId22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92" name="Picture 368" descr="gplus">
              <a:hlinkClick xmlns:r="http://schemas.openxmlformats.org/officeDocument/2006/relationships" r:id="rId24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93" name="Picture 369" descr="facebook1">
              <a:hlinkClick xmlns:r="http://schemas.openxmlformats.org/officeDocument/2006/relationships" r:id="rId26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94" name="Picture 370" descr="pinterest1">
              <a:hlinkClick xmlns:r="http://schemas.openxmlformats.org/officeDocument/2006/relationships" r:id="rId28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95" name="Picture 371" descr="twitter1">
              <a:hlinkClick xmlns:r="http://schemas.openxmlformats.org/officeDocument/2006/relationships" r:id="rId30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396" name="Group 372">
            <a:hlinkClick xmlns:r="http://schemas.openxmlformats.org/officeDocument/2006/relationships" r:id="rId32" tooltip="Write your review about this template"/>
          </xdr:cNvPr>
          <xdr:cNvGrpSpPr>
            <a:grpSpLocks/>
          </xdr:cNvGrpSpPr>
        </xdr:nvGrpSpPr>
        <xdr:grpSpPr bwMode="auto">
          <a:xfrm>
            <a:off x="710" y="4"/>
            <a:ext cx="320" cy="45"/>
            <a:chOff x="881" y="58"/>
            <a:chExt cx="320" cy="45"/>
          </a:xfrm>
        </xdr:grpSpPr>
        <xdr:pic>
          <xdr:nvPicPr>
            <xdr:cNvPr id="1397" name="Picture 373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98" name="Picture 374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FF00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399" name="Picture 375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400" name="Group 376">
            <a:hlinkClick xmlns:r="http://schemas.openxmlformats.org/officeDocument/2006/relationships" r:id="rId32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10" y="55"/>
            <a:ext cx="320" cy="125"/>
            <a:chOff x="881" y="109"/>
            <a:chExt cx="320" cy="125"/>
          </a:xfrm>
        </xdr:grpSpPr>
        <xdr:pic>
          <xdr:nvPicPr>
            <xdr:cNvPr id="1401" name="Picture 377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402" name="Rectangle 378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403" name="Picture 379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404" name="Picture 380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2</xdr:row>
      <xdr:rowOff>66675</xdr:rowOff>
    </xdr:from>
    <xdr:to>
      <xdr:col>5</xdr:col>
      <xdr:colOff>85725</xdr:colOff>
      <xdr:row>9</xdr:row>
      <xdr:rowOff>57150</xdr:rowOff>
    </xdr:to>
    <xdr:pic>
      <xdr:nvPicPr>
        <xdr:cNvPr id="66762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695325"/>
          <a:ext cx="18859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381000</xdr:colOff>
      <xdr:row>0</xdr:row>
      <xdr:rowOff>28575</xdr:rowOff>
    </xdr:from>
    <xdr:to>
      <xdr:col>6</xdr:col>
      <xdr:colOff>0</xdr:colOff>
      <xdr:row>0</xdr:row>
      <xdr:rowOff>409575</xdr:rowOff>
    </xdr:to>
    <xdr:pic>
      <xdr:nvPicPr>
        <xdr:cNvPr id="66763" name="Picture 203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8575"/>
          <a:ext cx="16954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11</xdr:row>
      <xdr:rowOff>0</xdr:rowOff>
    </xdr:from>
    <xdr:to>
      <xdr:col>9</xdr:col>
      <xdr:colOff>76200</xdr:colOff>
      <xdr:row>34</xdr:row>
      <xdr:rowOff>142875</xdr:rowOff>
    </xdr:to>
    <xdr:grpSp>
      <xdr:nvGrpSpPr>
        <xdr:cNvPr id="66799" name="Group 239"/>
        <xdr:cNvGrpSpPr>
          <a:grpSpLocks/>
        </xdr:cNvGrpSpPr>
      </xdr:nvGrpSpPr>
      <xdr:grpSpPr bwMode="auto">
        <a:xfrm>
          <a:off x="6772275" y="2428875"/>
          <a:ext cx="1819275" cy="5172075"/>
          <a:chOff x="711" y="255"/>
          <a:chExt cx="191" cy="543"/>
        </a:xfrm>
      </xdr:grpSpPr>
      <xdr:sp macro="" textlink="">
        <xdr:nvSpPr>
          <xdr:cNvPr id="66765" name="Text Box 205">
            <a:hlinkClick xmlns:r="http://schemas.openxmlformats.org/officeDocument/2006/relationships" r:id="rId3" tooltip="Wedding Budget Summary"/>
          </xdr:cNvPr>
          <xdr:cNvSpPr txBox="1">
            <a:spLocks noChangeArrowheads="1"/>
          </xdr:cNvSpPr>
        </xdr:nvSpPr>
        <xdr:spPr bwMode="auto">
          <a:xfrm>
            <a:off x="711" y="25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Wedding Budget Summary</a:t>
            </a:r>
          </a:p>
        </xdr:txBody>
      </xdr:sp>
      <xdr:sp macro="" textlink="">
        <xdr:nvSpPr>
          <xdr:cNvPr id="66766" name="Text Box 206">
            <a:hlinkClick xmlns:r="http://schemas.openxmlformats.org/officeDocument/2006/relationships" r:id="rId4" tooltip="Contributions"/>
          </xdr:cNvPr>
          <xdr:cNvSpPr txBox="1">
            <a:spLocks noChangeArrowheads="1"/>
          </xdr:cNvSpPr>
        </xdr:nvSpPr>
        <xdr:spPr bwMode="auto">
          <a:xfrm>
            <a:off x="711" y="28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Contributions</a:t>
            </a:r>
          </a:p>
        </xdr:txBody>
      </xdr:sp>
      <xdr:sp macro="" textlink="">
        <xdr:nvSpPr>
          <xdr:cNvPr id="66767" name="Text Box 207">
            <a:hlinkClick xmlns:r="http://schemas.openxmlformats.org/officeDocument/2006/relationships" r:id="rId5" tooltip="Budget Estimator"/>
          </xdr:cNvPr>
          <xdr:cNvSpPr txBox="1">
            <a:spLocks noChangeArrowheads="1"/>
          </xdr:cNvSpPr>
        </xdr:nvSpPr>
        <xdr:spPr bwMode="auto">
          <a:xfrm>
            <a:off x="711" y="32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Budget Estimator</a:t>
            </a:r>
          </a:p>
        </xdr:txBody>
      </xdr:sp>
      <xdr:sp macro="" textlink="">
        <xdr:nvSpPr>
          <xdr:cNvPr id="66768" name="Text Box 208">
            <a:hlinkClick xmlns:r="http://schemas.openxmlformats.org/officeDocument/2006/relationships" r:id="rId6" tooltip="Stationery"/>
          </xdr:cNvPr>
          <xdr:cNvSpPr txBox="1">
            <a:spLocks noChangeArrowheads="1"/>
          </xdr:cNvSpPr>
        </xdr:nvSpPr>
        <xdr:spPr bwMode="auto">
          <a:xfrm>
            <a:off x="711" y="35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Stationery</a:t>
            </a:r>
          </a:p>
        </xdr:txBody>
      </xdr:sp>
      <xdr:sp macro="" textlink="">
        <xdr:nvSpPr>
          <xdr:cNvPr id="66769" name="Text Box 209">
            <a:hlinkClick xmlns:r="http://schemas.openxmlformats.org/officeDocument/2006/relationships" r:id="rId7" tooltip="Attire"/>
          </xdr:cNvPr>
          <xdr:cNvSpPr txBox="1">
            <a:spLocks noChangeArrowheads="1"/>
          </xdr:cNvSpPr>
        </xdr:nvSpPr>
        <xdr:spPr bwMode="auto">
          <a:xfrm>
            <a:off x="711" y="39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Attire</a:t>
            </a:r>
          </a:p>
        </xdr:txBody>
      </xdr:sp>
      <xdr:sp macro="" textlink="">
        <xdr:nvSpPr>
          <xdr:cNvPr id="66770" name="Text Box 210">
            <a:hlinkClick xmlns:r="http://schemas.openxmlformats.org/officeDocument/2006/relationships" r:id="rId8" tooltip="Ceremony"/>
          </xdr:cNvPr>
          <xdr:cNvSpPr txBox="1">
            <a:spLocks noChangeArrowheads="1"/>
          </xdr:cNvSpPr>
        </xdr:nvSpPr>
        <xdr:spPr bwMode="auto">
          <a:xfrm>
            <a:off x="711" y="42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Ceremony</a:t>
            </a:r>
          </a:p>
        </xdr:txBody>
      </xdr:sp>
      <xdr:sp macro="" textlink="">
        <xdr:nvSpPr>
          <xdr:cNvPr id="66771" name="Text Box 211">
            <a:hlinkClick xmlns:r="http://schemas.openxmlformats.org/officeDocument/2006/relationships" r:id="rId9" tooltip="Reception"/>
          </xdr:cNvPr>
          <xdr:cNvSpPr txBox="1">
            <a:spLocks noChangeArrowheads="1"/>
          </xdr:cNvSpPr>
        </xdr:nvSpPr>
        <xdr:spPr bwMode="auto">
          <a:xfrm>
            <a:off x="711" y="45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Reception</a:t>
            </a:r>
          </a:p>
        </xdr:txBody>
      </xdr:sp>
      <xdr:sp macro="" textlink="">
        <xdr:nvSpPr>
          <xdr:cNvPr id="66772" name="Text Box 212">
            <a:hlinkClick xmlns:r="http://schemas.openxmlformats.org/officeDocument/2006/relationships" r:id="rId10" tooltip="Transport"/>
          </xdr:cNvPr>
          <xdr:cNvSpPr txBox="1">
            <a:spLocks noChangeArrowheads="1"/>
          </xdr:cNvSpPr>
        </xdr:nvSpPr>
        <xdr:spPr bwMode="auto">
          <a:xfrm>
            <a:off x="711" y="49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Transport</a:t>
            </a:r>
          </a:p>
        </xdr:txBody>
      </xdr:sp>
      <xdr:sp macro="" textlink="">
        <xdr:nvSpPr>
          <xdr:cNvPr id="66773" name="Text Box 213">
            <a:hlinkClick xmlns:r="http://schemas.openxmlformats.org/officeDocument/2006/relationships" r:id="rId11" tooltip="Photos and Video"/>
          </xdr:cNvPr>
          <xdr:cNvSpPr txBox="1">
            <a:spLocks noChangeArrowheads="1"/>
          </xdr:cNvSpPr>
        </xdr:nvSpPr>
        <xdr:spPr bwMode="auto">
          <a:xfrm>
            <a:off x="711" y="52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Photos and Video</a:t>
            </a:r>
          </a:p>
        </xdr:txBody>
      </xdr:sp>
      <xdr:sp macro="" textlink="">
        <xdr:nvSpPr>
          <xdr:cNvPr id="66774" name="Text Box 214">
            <a:hlinkClick xmlns:r="http://schemas.openxmlformats.org/officeDocument/2006/relationships" r:id="rId12" tooltip="Flowers"/>
          </xdr:cNvPr>
          <xdr:cNvSpPr txBox="1">
            <a:spLocks noChangeArrowheads="1"/>
          </xdr:cNvSpPr>
        </xdr:nvSpPr>
        <xdr:spPr bwMode="auto">
          <a:xfrm>
            <a:off x="711" y="56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Flowers</a:t>
            </a:r>
          </a:p>
        </xdr:txBody>
      </xdr:sp>
      <xdr:sp macro="" textlink="">
        <xdr:nvSpPr>
          <xdr:cNvPr id="66775" name="Text Box 215">
            <a:hlinkClick xmlns:r="http://schemas.openxmlformats.org/officeDocument/2006/relationships" r:id="rId13" tooltip="Gifts"/>
          </xdr:cNvPr>
          <xdr:cNvSpPr txBox="1">
            <a:spLocks noChangeArrowheads="1"/>
          </xdr:cNvSpPr>
        </xdr:nvSpPr>
        <xdr:spPr bwMode="auto">
          <a:xfrm>
            <a:off x="711" y="59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Gifts</a:t>
            </a:r>
          </a:p>
        </xdr:txBody>
      </xdr:sp>
      <xdr:sp macro="" textlink="">
        <xdr:nvSpPr>
          <xdr:cNvPr id="66776" name="Text Box 216">
            <a:hlinkClick xmlns:r="http://schemas.openxmlformats.org/officeDocument/2006/relationships" r:id="rId14" tooltip="Honeymoon"/>
          </xdr:cNvPr>
          <xdr:cNvSpPr txBox="1">
            <a:spLocks noChangeArrowheads="1"/>
          </xdr:cNvSpPr>
        </xdr:nvSpPr>
        <xdr:spPr bwMode="auto">
          <a:xfrm>
            <a:off x="711" y="62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Honeymoon</a:t>
            </a:r>
          </a:p>
        </xdr:txBody>
      </xdr:sp>
      <xdr:sp macro="" textlink="">
        <xdr:nvSpPr>
          <xdr:cNvPr id="66777" name="Text Box 217">
            <a:hlinkClick xmlns:r="http://schemas.openxmlformats.org/officeDocument/2006/relationships" r:id="rId15" tooltip="Other Expenses"/>
          </xdr:cNvPr>
          <xdr:cNvSpPr txBox="1">
            <a:spLocks noChangeArrowheads="1"/>
          </xdr:cNvSpPr>
        </xdr:nvSpPr>
        <xdr:spPr bwMode="auto">
          <a:xfrm>
            <a:off x="711" y="66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Other Expenses</a:t>
            </a:r>
          </a:p>
        </xdr:txBody>
      </xdr:sp>
      <xdr:sp macro="" textlink="">
        <xdr:nvSpPr>
          <xdr:cNvPr id="66778" name="Text Box 218">
            <a:hlinkClick xmlns:r="http://schemas.openxmlformats.org/officeDocument/2006/relationships" r:id="rId16" tooltip="Guest List"/>
          </xdr:cNvPr>
          <xdr:cNvSpPr txBox="1">
            <a:spLocks noChangeArrowheads="1"/>
          </xdr:cNvSpPr>
        </xdr:nvSpPr>
        <xdr:spPr bwMode="auto">
          <a:xfrm>
            <a:off x="711" y="69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Guest List</a:t>
            </a:r>
          </a:p>
        </xdr:txBody>
      </xdr:sp>
      <xdr:sp macro="" textlink="">
        <xdr:nvSpPr>
          <xdr:cNvPr id="66779" name="Text Box 219">
            <a:hlinkClick xmlns:r="http://schemas.openxmlformats.org/officeDocument/2006/relationships" r:id="rId17" tooltip="Contacts List"/>
          </xdr:cNvPr>
          <xdr:cNvSpPr txBox="1">
            <a:spLocks noChangeArrowheads="1"/>
          </xdr:cNvSpPr>
        </xdr:nvSpPr>
        <xdr:spPr bwMode="auto">
          <a:xfrm>
            <a:off x="711" y="73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Contacts List</a:t>
            </a:r>
          </a:p>
        </xdr:txBody>
      </xdr:sp>
      <xdr:sp macro="" textlink="">
        <xdr:nvSpPr>
          <xdr:cNvPr id="66780" name="Text Box 220">
            <a:hlinkClick xmlns:r="http://schemas.openxmlformats.org/officeDocument/2006/relationships" r:id="rId18" tooltip="End-User License Agreement"/>
          </xdr:cNvPr>
          <xdr:cNvSpPr txBox="1">
            <a:spLocks noChangeArrowheads="1"/>
          </xdr:cNvSpPr>
        </xdr:nvSpPr>
        <xdr:spPr bwMode="auto">
          <a:xfrm>
            <a:off x="711" y="76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License Agreement</a:t>
            </a:r>
          </a:p>
        </xdr:txBody>
      </xdr:sp>
    </xdr:grpSp>
    <xdr:clientData/>
  </xdr:twoCellAnchor>
  <xdr:twoCellAnchor>
    <xdr:from>
      <xdr:col>6</xdr:col>
      <xdr:colOff>76200</xdr:colOff>
      <xdr:row>0</xdr:row>
      <xdr:rowOff>38100</xdr:rowOff>
    </xdr:from>
    <xdr:to>
      <xdr:col>11</xdr:col>
      <xdr:colOff>76200</xdr:colOff>
      <xdr:row>10</xdr:row>
      <xdr:rowOff>47625</xdr:rowOff>
    </xdr:to>
    <xdr:grpSp>
      <xdr:nvGrpSpPr>
        <xdr:cNvPr id="66781" name="Group 221"/>
        <xdr:cNvGrpSpPr>
          <a:grpSpLocks/>
        </xdr:cNvGrpSpPr>
      </xdr:nvGrpSpPr>
      <xdr:grpSpPr bwMode="auto">
        <a:xfrm>
          <a:off x="6762750" y="38100"/>
          <a:ext cx="3048000" cy="2162175"/>
          <a:chOff x="710" y="4"/>
          <a:chExt cx="320" cy="227"/>
        </a:xfrm>
      </xdr:grpSpPr>
      <xdr:grpSp>
        <xdr:nvGrpSpPr>
          <xdr:cNvPr id="66782" name="Group 222"/>
          <xdr:cNvGrpSpPr>
            <a:grpSpLocks/>
          </xdr:cNvGrpSpPr>
        </xdr:nvGrpSpPr>
        <xdr:grpSpPr bwMode="auto">
          <a:xfrm>
            <a:off x="710" y="186"/>
            <a:ext cx="320" cy="45"/>
            <a:chOff x="1204" y="240"/>
            <a:chExt cx="320" cy="45"/>
          </a:xfrm>
        </xdr:grpSpPr>
        <xdr:pic>
          <xdr:nvPicPr>
            <xdr:cNvPr id="66783" name="Picture 223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6784" name="Picture 224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6785" name="Picture 225" descr="linked-in">
              <a:hlinkClick xmlns:r="http://schemas.openxmlformats.org/officeDocument/2006/relationships" r:id="rId21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6786" name="Picture 226" descr="gplus">
              <a:hlinkClick xmlns:r="http://schemas.openxmlformats.org/officeDocument/2006/relationships" r:id="rId23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6787" name="Picture 227" descr="facebook1">
              <a:hlinkClick xmlns:r="http://schemas.openxmlformats.org/officeDocument/2006/relationships" r:id="rId25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6788" name="Picture 228" descr="pinterest1">
              <a:hlinkClick xmlns:r="http://schemas.openxmlformats.org/officeDocument/2006/relationships" r:id="rId27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6789" name="Picture 229" descr="twitter1">
              <a:hlinkClick xmlns:r="http://schemas.openxmlformats.org/officeDocument/2006/relationships" r:id="rId29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66790" name="Group 230">
            <a:hlinkClick xmlns:r="http://schemas.openxmlformats.org/officeDocument/2006/relationships" r:id="rId31" tooltip="Write your review about this template"/>
          </xdr:cNvPr>
          <xdr:cNvGrpSpPr>
            <a:grpSpLocks/>
          </xdr:cNvGrpSpPr>
        </xdr:nvGrpSpPr>
        <xdr:grpSpPr bwMode="auto">
          <a:xfrm>
            <a:off x="710" y="4"/>
            <a:ext cx="320" cy="45"/>
            <a:chOff x="881" y="58"/>
            <a:chExt cx="320" cy="45"/>
          </a:xfrm>
        </xdr:grpSpPr>
        <xdr:pic>
          <xdr:nvPicPr>
            <xdr:cNvPr id="66791" name="Picture 231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6792" name="Picture 232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FF00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6793" name="Picture 233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66794" name="Group 234">
            <a:hlinkClick xmlns:r="http://schemas.openxmlformats.org/officeDocument/2006/relationships" r:id="rId31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10" y="55"/>
            <a:ext cx="320" cy="125"/>
            <a:chOff x="881" y="109"/>
            <a:chExt cx="320" cy="125"/>
          </a:xfrm>
        </xdr:grpSpPr>
        <xdr:pic>
          <xdr:nvPicPr>
            <xdr:cNvPr id="66795" name="Picture 235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6796" name="Rectangle 236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66797" name="Picture 237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6798" name="Picture 238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2</xdr:row>
      <xdr:rowOff>66675</xdr:rowOff>
    </xdr:from>
    <xdr:to>
      <xdr:col>5</xdr:col>
      <xdr:colOff>85725</xdr:colOff>
      <xdr:row>9</xdr:row>
      <xdr:rowOff>57150</xdr:rowOff>
    </xdr:to>
    <xdr:pic>
      <xdr:nvPicPr>
        <xdr:cNvPr id="2247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695325"/>
          <a:ext cx="18859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381000</xdr:colOff>
      <xdr:row>0</xdr:row>
      <xdr:rowOff>28575</xdr:rowOff>
    </xdr:from>
    <xdr:to>
      <xdr:col>6</xdr:col>
      <xdr:colOff>0</xdr:colOff>
      <xdr:row>0</xdr:row>
      <xdr:rowOff>409575</xdr:rowOff>
    </xdr:to>
    <xdr:pic>
      <xdr:nvPicPr>
        <xdr:cNvPr id="2248" name="Picture 200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8575"/>
          <a:ext cx="16954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11</xdr:row>
      <xdr:rowOff>0</xdr:rowOff>
    </xdr:from>
    <xdr:to>
      <xdr:col>9</xdr:col>
      <xdr:colOff>76200</xdr:colOff>
      <xdr:row>34</xdr:row>
      <xdr:rowOff>152400</xdr:rowOff>
    </xdr:to>
    <xdr:grpSp>
      <xdr:nvGrpSpPr>
        <xdr:cNvPr id="2284" name="Group 236"/>
        <xdr:cNvGrpSpPr>
          <a:grpSpLocks/>
        </xdr:cNvGrpSpPr>
      </xdr:nvGrpSpPr>
      <xdr:grpSpPr bwMode="auto">
        <a:xfrm>
          <a:off x="6772275" y="2428875"/>
          <a:ext cx="1819275" cy="5172075"/>
          <a:chOff x="711" y="255"/>
          <a:chExt cx="191" cy="543"/>
        </a:xfrm>
      </xdr:grpSpPr>
      <xdr:sp macro="" textlink="">
        <xdr:nvSpPr>
          <xdr:cNvPr id="2250" name="Text Box 202">
            <a:hlinkClick xmlns:r="http://schemas.openxmlformats.org/officeDocument/2006/relationships" r:id="rId3" tooltip="Wedding Budget Summary"/>
          </xdr:cNvPr>
          <xdr:cNvSpPr txBox="1">
            <a:spLocks noChangeArrowheads="1"/>
          </xdr:cNvSpPr>
        </xdr:nvSpPr>
        <xdr:spPr bwMode="auto">
          <a:xfrm>
            <a:off x="711" y="25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Wedding Budget Summary</a:t>
            </a:r>
          </a:p>
        </xdr:txBody>
      </xdr:sp>
      <xdr:sp macro="" textlink="">
        <xdr:nvSpPr>
          <xdr:cNvPr id="2251" name="Text Box 203">
            <a:hlinkClick xmlns:r="http://schemas.openxmlformats.org/officeDocument/2006/relationships" r:id="rId4" tooltip="Contributions"/>
          </xdr:cNvPr>
          <xdr:cNvSpPr txBox="1">
            <a:spLocks noChangeArrowheads="1"/>
          </xdr:cNvSpPr>
        </xdr:nvSpPr>
        <xdr:spPr bwMode="auto">
          <a:xfrm>
            <a:off x="711" y="28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Contributions</a:t>
            </a:r>
          </a:p>
        </xdr:txBody>
      </xdr:sp>
      <xdr:sp macro="" textlink="">
        <xdr:nvSpPr>
          <xdr:cNvPr id="2252" name="Text Box 204">
            <a:hlinkClick xmlns:r="http://schemas.openxmlformats.org/officeDocument/2006/relationships" r:id="rId5" tooltip="Budget Estimator"/>
          </xdr:cNvPr>
          <xdr:cNvSpPr txBox="1">
            <a:spLocks noChangeArrowheads="1"/>
          </xdr:cNvSpPr>
        </xdr:nvSpPr>
        <xdr:spPr bwMode="auto">
          <a:xfrm>
            <a:off x="711" y="32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Budget Estimator</a:t>
            </a:r>
          </a:p>
        </xdr:txBody>
      </xdr:sp>
      <xdr:sp macro="" textlink="">
        <xdr:nvSpPr>
          <xdr:cNvPr id="2253" name="Text Box 205">
            <a:hlinkClick xmlns:r="http://schemas.openxmlformats.org/officeDocument/2006/relationships" r:id="rId6" tooltip="Stationery"/>
          </xdr:cNvPr>
          <xdr:cNvSpPr txBox="1">
            <a:spLocks noChangeArrowheads="1"/>
          </xdr:cNvSpPr>
        </xdr:nvSpPr>
        <xdr:spPr bwMode="auto">
          <a:xfrm>
            <a:off x="711" y="35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Stationery</a:t>
            </a:r>
          </a:p>
        </xdr:txBody>
      </xdr:sp>
      <xdr:sp macro="" textlink="">
        <xdr:nvSpPr>
          <xdr:cNvPr id="2254" name="Text Box 206">
            <a:hlinkClick xmlns:r="http://schemas.openxmlformats.org/officeDocument/2006/relationships" r:id="rId7" tooltip="Attire"/>
          </xdr:cNvPr>
          <xdr:cNvSpPr txBox="1">
            <a:spLocks noChangeArrowheads="1"/>
          </xdr:cNvSpPr>
        </xdr:nvSpPr>
        <xdr:spPr bwMode="auto">
          <a:xfrm>
            <a:off x="711" y="39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Attire</a:t>
            </a:r>
          </a:p>
        </xdr:txBody>
      </xdr:sp>
      <xdr:sp macro="" textlink="">
        <xdr:nvSpPr>
          <xdr:cNvPr id="2255" name="Text Box 207">
            <a:hlinkClick xmlns:r="http://schemas.openxmlformats.org/officeDocument/2006/relationships" r:id="rId8" tooltip="Ceremony"/>
          </xdr:cNvPr>
          <xdr:cNvSpPr txBox="1">
            <a:spLocks noChangeArrowheads="1"/>
          </xdr:cNvSpPr>
        </xdr:nvSpPr>
        <xdr:spPr bwMode="auto">
          <a:xfrm>
            <a:off x="711" y="42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Ceremony</a:t>
            </a:r>
          </a:p>
        </xdr:txBody>
      </xdr:sp>
      <xdr:sp macro="" textlink="">
        <xdr:nvSpPr>
          <xdr:cNvPr id="2256" name="Text Box 208">
            <a:hlinkClick xmlns:r="http://schemas.openxmlformats.org/officeDocument/2006/relationships" r:id="rId9" tooltip="Reception"/>
          </xdr:cNvPr>
          <xdr:cNvSpPr txBox="1">
            <a:spLocks noChangeArrowheads="1"/>
          </xdr:cNvSpPr>
        </xdr:nvSpPr>
        <xdr:spPr bwMode="auto">
          <a:xfrm>
            <a:off x="711" y="45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Reception</a:t>
            </a:r>
          </a:p>
        </xdr:txBody>
      </xdr:sp>
      <xdr:sp macro="" textlink="">
        <xdr:nvSpPr>
          <xdr:cNvPr id="2257" name="Text Box 209">
            <a:hlinkClick xmlns:r="http://schemas.openxmlformats.org/officeDocument/2006/relationships" r:id="rId10" tooltip="Transport"/>
          </xdr:cNvPr>
          <xdr:cNvSpPr txBox="1">
            <a:spLocks noChangeArrowheads="1"/>
          </xdr:cNvSpPr>
        </xdr:nvSpPr>
        <xdr:spPr bwMode="auto">
          <a:xfrm>
            <a:off x="711" y="49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Transport</a:t>
            </a:r>
          </a:p>
        </xdr:txBody>
      </xdr:sp>
      <xdr:sp macro="" textlink="">
        <xdr:nvSpPr>
          <xdr:cNvPr id="2258" name="Text Box 210">
            <a:hlinkClick xmlns:r="http://schemas.openxmlformats.org/officeDocument/2006/relationships" r:id="rId11" tooltip="Photos and Video"/>
          </xdr:cNvPr>
          <xdr:cNvSpPr txBox="1">
            <a:spLocks noChangeArrowheads="1"/>
          </xdr:cNvSpPr>
        </xdr:nvSpPr>
        <xdr:spPr bwMode="auto">
          <a:xfrm>
            <a:off x="711" y="52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Photos and Video</a:t>
            </a:r>
          </a:p>
        </xdr:txBody>
      </xdr:sp>
      <xdr:sp macro="" textlink="">
        <xdr:nvSpPr>
          <xdr:cNvPr id="2259" name="Text Box 211">
            <a:hlinkClick xmlns:r="http://schemas.openxmlformats.org/officeDocument/2006/relationships" r:id="rId12" tooltip="Flowers"/>
          </xdr:cNvPr>
          <xdr:cNvSpPr txBox="1">
            <a:spLocks noChangeArrowheads="1"/>
          </xdr:cNvSpPr>
        </xdr:nvSpPr>
        <xdr:spPr bwMode="auto">
          <a:xfrm>
            <a:off x="711" y="56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Flowers</a:t>
            </a:r>
          </a:p>
        </xdr:txBody>
      </xdr:sp>
      <xdr:sp macro="" textlink="">
        <xdr:nvSpPr>
          <xdr:cNvPr id="2260" name="Text Box 212">
            <a:hlinkClick xmlns:r="http://schemas.openxmlformats.org/officeDocument/2006/relationships" r:id="rId13" tooltip="Gifts"/>
          </xdr:cNvPr>
          <xdr:cNvSpPr txBox="1">
            <a:spLocks noChangeArrowheads="1"/>
          </xdr:cNvSpPr>
        </xdr:nvSpPr>
        <xdr:spPr bwMode="auto">
          <a:xfrm>
            <a:off x="711" y="59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Gifts</a:t>
            </a:r>
          </a:p>
        </xdr:txBody>
      </xdr:sp>
      <xdr:sp macro="" textlink="">
        <xdr:nvSpPr>
          <xdr:cNvPr id="2261" name="Text Box 213">
            <a:hlinkClick xmlns:r="http://schemas.openxmlformats.org/officeDocument/2006/relationships" r:id="rId14" tooltip="Honeymoon"/>
          </xdr:cNvPr>
          <xdr:cNvSpPr txBox="1">
            <a:spLocks noChangeArrowheads="1"/>
          </xdr:cNvSpPr>
        </xdr:nvSpPr>
        <xdr:spPr bwMode="auto">
          <a:xfrm>
            <a:off x="711" y="62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Honeymoon</a:t>
            </a:r>
          </a:p>
        </xdr:txBody>
      </xdr:sp>
      <xdr:sp macro="" textlink="">
        <xdr:nvSpPr>
          <xdr:cNvPr id="2262" name="Text Box 214">
            <a:hlinkClick xmlns:r="http://schemas.openxmlformats.org/officeDocument/2006/relationships" r:id="rId15" tooltip="Other Expenses"/>
          </xdr:cNvPr>
          <xdr:cNvSpPr txBox="1">
            <a:spLocks noChangeArrowheads="1"/>
          </xdr:cNvSpPr>
        </xdr:nvSpPr>
        <xdr:spPr bwMode="auto">
          <a:xfrm>
            <a:off x="711" y="66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Other Expenses</a:t>
            </a:r>
          </a:p>
        </xdr:txBody>
      </xdr:sp>
      <xdr:sp macro="" textlink="">
        <xdr:nvSpPr>
          <xdr:cNvPr id="2263" name="Text Box 215">
            <a:hlinkClick xmlns:r="http://schemas.openxmlformats.org/officeDocument/2006/relationships" r:id="rId16" tooltip="Guest List"/>
          </xdr:cNvPr>
          <xdr:cNvSpPr txBox="1">
            <a:spLocks noChangeArrowheads="1"/>
          </xdr:cNvSpPr>
        </xdr:nvSpPr>
        <xdr:spPr bwMode="auto">
          <a:xfrm>
            <a:off x="711" y="69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Guest List</a:t>
            </a:r>
          </a:p>
        </xdr:txBody>
      </xdr:sp>
      <xdr:sp macro="" textlink="">
        <xdr:nvSpPr>
          <xdr:cNvPr id="2264" name="Text Box 216">
            <a:hlinkClick xmlns:r="http://schemas.openxmlformats.org/officeDocument/2006/relationships" r:id="rId17" tooltip="Contacts List"/>
          </xdr:cNvPr>
          <xdr:cNvSpPr txBox="1">
            <a:spLocks noChangeArrowheads="1"/>
          </xdr:cNvSpPr>
        </xdr:nvSpPr>
        <xdr:spPr bwMode="auto">
          <a:xfrm>
            <a:off x="711" y="73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Contacts List</a:t>
            </a:r>
          </a:p>
        </xdr:txBody>
      </xdr:sp>
      <xdr:sp macro="" textlink="">
        <xdr:nvSpPr>
          <xdr:cNvPr id="2265" name="Text Box 217">
            <a:hlinkClick xmlns:r="http://schemas.openxmlformats.org/officeDocument/2006/relationships" r:id="rId18" tooltip="End-User License Agreement"/>
          </xdr:cNvPr>
          <xdr:cNvSpPr txBox="1">
            <a:spLocks noChangeArrowheads="1"/>
          </xdr:cNvSpPr>
        </xdr:nvSpPr>
        <xdr:spPr bwMode="auto">
          <a:xfrm>
            <a:off x="711" y="76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License Agreement</a:t>
            </a:r>
          </a:p>
        </xdr:txBody>
      </xdr:sp>
    </xdr:grpSp>
    <xdr:clientData/>
  </xdr:twoCellAnchor>
  <xdr:twoCellAnchor>
    <xdr:from>
      <xdr:col>6</xdr:col>
      <xdr:colOff>76200</xdr:colOff>
      <xdr:row>0</xdr:row>
      <xdr:rowOff>38100</xdr:rowOff>
    </xdr:from>
    <xdr:to>
      <xdr:col>11</xdr:col>
      <xdr:colOff>76200</xdr:colOff>
      <xdr:row>10</xdr:row>
      <xdr:rowOff>47625</xdr:rowOff>
    </xdr:to>
    <xdr:grpSp>
      <xdr:nvGrpSpPr>
        <xdr:cNvPr id="2266" name="Group 218"/>
        <xdr:cNvGrpSpPr>
          <a:grpSpLocks/>
        </xdr:cNvGrpSpPr>
      </xdr:nvGrpSpPr>
      <xdr:grpSpPr bwMode="auto">
        <a:xfrm>
          <a:off x="6762750" y="38100"/>
          <a:ext cx="3048000" cy="2162175"/>
          <a:chOff x="710" y="4"/>
          <a:chExt cx="320" cy="227"/>
        </a:xfrm>
      </xdr:grpSpPr>
      <xdr:grpSp>
        <xdr:nvGrpSpPr>
          <xdr:cNvPr id="2267" name="Group 219"/>
          <xdr:cNvGrpSpPr>
            <a:grpSpLocks/>
          </xdr:cNvGrpSpPr>
        </xdr:nvGrpSpPr>
        <xdr:grpSpPr bwMode="auto">
          <a:xfrm>
            <a:off x="710" y="186"/>
            <a:ext cx="320" cy="45"/>
            <a:chOff x="1204" y="240"/>
            <a:chExt cx="320" cy="45"/>
          </a:xfrm>
        </xdr:grpSpPr>
        <xdr:pic>
          <xdr:nvPicPr>
            <xdr:cNvPr id="2268" name="Picture 220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269" name="Picture 2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270" name="Picture 222" descr="linked-in">
              <a:hlinkClick xmlns:r="http://schemas.openxmlformats.org/officeDocument/2006/relationships" r:id="rId21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271" name="Picture 223" descr="gplus">
              <a:hlinkClick xmlns:r="http://schemas.openxmlformats.org/officeDocument/2006/relationships" r:id="rId23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272" name="Picture 224" descr="facebook1">
              <a:hlinkClick xmlns:r="http://schemas.openxmlformats.org/officeDocument/2006/relationships" r:id="rId25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273" name="Picture 225" descr="pinterest1">
              <a:hlinkClick xmlns:r="http://schemas.openxmlformats.org/officeDocument/2006/relationships" r:id="rId27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274" name="Picture 226" descr="twitter1">
              <a:hlinkClick xmlns:r="http://schemas.openxmlformats.org/officeDocument/2006/relationships" r:id="rId29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2275" name="Group 227">
            <a:hlinkClick xmlns:r="http://schemas.openxmlformats.org/officeDocument/2006/relationships" r:id="rId31" tooltip="Write your review about this template"/>
          </xdr:cNvPr>
          <xdr:cNvGrpSpPr>
            <a:grpSpLocks/>
          </xdr:cNvGrpSpPr>
        </xdr:nvGrpSpPr>
        <xdr:grpSpPr bwMode="auto">
          <a:xfrm>
            <a:off x="710" y="4"/>
            <a:ext cx="320" cy="45"/>
            <a:chOff x="881" y="58"/>
            <a:chExt cx="320" cy="45"/>
          </a:xfrm>
        </xdr:grpSpPr>
        <xdr:pic>
          <xdr:nvPicPr>
            <xdr:cNvPr id="2276" name="Picture 228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277" name="Picture 229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FF00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278" name="Picture 230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2279" name="Group 231">
            <a:hlinkClick xmlns:r="http://schemas.openxmlformats.org/officeDocument/2006/relationships" r:id="rId31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10" y="55"/>
            <a:ext cx="320" cy="125"/>
            <a:chOff x="881" y="109"/>
            <a:chExt cx="320" cy="125"/>
          </a:xfrm>
        </xdr:grpSpPr>
        <xdr:pic>
          <xdr:nvPicPr>
            <xdr:cNvPr id="2280" name="Picture 232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281" name="Rectangle 233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2282" name="Picture 234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283" name="Picture 235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2</xdr:row>
      <xdr:rowOff>66675</xdr:rowOff>
    </xdr:from>
    <xdr:to>
      <xdr:col>5</xdr:col>
      <xdr:colOff>85725</xdr:colOff>
      <xdr:row>9</xdr:row>
      <xdr:rowOff>57150</xdr:rowOff>
    </xdr:to>
    <xdr:pic>
      <xdr:nvPicPr>
        <xdr:cNvPr id="67780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695325"/>
          <a:ext cx="18859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381000</xdr:colOff>
      <xdr:row>0</xdr:row>
      <xdr:rowOff>28575</xdr:rowOff>
    </xdr:from>
    <xdr:to>
      <xdr:col>6</xdr:col>
      <xdr:colOff>0</xdr:colOff>
      <xdr:row>0</xdr:row>
      <xdr:rowOff>409575</xdr:rowOff>
    </xdr:to>
    <xdr:pic>
      <xdr:nvPicPr>
        <xdr:cNvPr id="67781" name="Picture 197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8575"/>
          <a:ext cx="16954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11</xdr:row>
      <xdr:rowOff>0</xdr:rowOff>
    </xdr:from>
    <xdr:to>
      <xdr:col>9</xdr:col>
      <xdr:colOff>76200</xdr:colOff>
      <xdr:row>36</xdr:row>
      <xdr:rowOff>171450</xdr:rowOff>
    </xdr:to>
    <xdr:grpSp>
      <xdr:nvGrpSpPr>
        <xdr:cNvPr id="67817" name="Group 233"/>
        <xdr:cNvGrpSpPr>
          <a:grpSpLocks/>
        </xdr:cNvGrpSpPr>
      </xdr:nvGrpSpPr>
      <xdr:grpSpPr bwMode="auto">
        <a:xfrm>
          <a:off x="6772275" y="2428875"/>
          <a:ext cx="1819275" cy="5172075"/>
          <a:chOff x="711" y="255"/>
          <a:chExt cx="191" cy="543"/>
        </a:xfrm>
      </xdr:grpSpPr>
      <xdr:sp macro="" textlink="">
        <xdr:nvSpPr>
          <xdr:cNvPr id="67783" name="Text Box 199">
            <a:hlinkClick xmlns:r="http://schemas.openxmlformats.org/officeDocument/2006/relationships" r:id="rId3" tooltip="Wedding Budget Summary"/>
          </xdr:cNvPr>
          <xdr:cNvSpPr txBox="1">
            <a:spLocks noChangeArrowheads="1"/>
          </xdr:cNvSpPr>
        </xdr:nvSpPr>
        <xdr:spPr bwMode="auto">
          <a:xfrm>
            <a:off x="711" y="25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Wedding Budget Summary</a:t>
            </a:r>
          </a:p>
        </xdr:txBody>
      </xdr:sp>
      <xdr:sp macro="" textlink="">
        <xdr:nvSpPr>
          <xdr:cNvPr id="67784" name="Text Box 200">
            <a:hlinkClick xmlns:r="http://schemas.openxmlformats.org/officeDocument/2006/relationships" r:id="rId4" tooltip="Contributions"/>
          </xdr:cNvPr>
          <xdr:cNvSpPr txBox="1">
            <a:spLocks noChangeArrowheads="1"/>
          </xdr:cNvSpPr>
        </xdr:nvSpPr>
        <xdr:spPr bwMode="auto">
          <a:xfrm>
            <a:off x="711" y="28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Contributions</a:t>
            </a:r>
          </a:p>
        </xdr:txBody>
      </xdr:sp>
      <xdr:sp macro="" textlink="">
        <xdr:nvSpPr>
          <xdr:cNvPr id="67785" name="Text Box 201">
            <a:hlinkClick xmlns:r="http://schemas.openxmlformats.org/officeDocument/2006/relationships" r:id="rId5" tooltip="Budget Estimator"/>
          </xdr:cNvPr>
          <xdr:cNvSpPr txBox="1">
            <a:spLocks noChangeArrowheads="1"/>
          </xdr:cNvSpPr>
        </xdr:nvSpPr>
        <xdr:spPr bwMode="auto">
          <a:xfrm>
            <a:off x="711" y="32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Budget Estimator</a:t>
            </a:r>
          </a:p>
        </xdr:txBody>
      </xdr:sp>
      <xdr:sp macro="" textlink="">
        <xdr:nvSpPr>
          <xdr:cNvPr id="67786" name="Text Box 202">
            <a:hlinkClick xmlns:r="http://schemas.openxmlformats.org/officeDocument/2006/relationships" r:id="rId6" tooltip="Stationery"/>
          </xdr:cNvPr>
          <xdr:cNvSpPr txBox="1">
            <a:spLocks noChangeArrowheads="1"/>
          </xdr:cNvSpPr>
        </xdr:nvSpPr>
        <xdr:spPr bwMode="auto">
          <a:xfrm>
            <a:off x="711" y="35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Stationery</a:t>
            </a:r>
          </a:p>
        </xdr:txBody>
      </xdr:sp>
      <xdr:sp macro="" textlink="">
        <xdr:nvSpPr>
          <xdr:cNvPr id="67787" name="Text Box 203">
            <a:hlinkClick xmlns:r="http://schemas.openxmlformats.org/officeDocument/2006/relationships" r:id="rId7" tooltip="Attire"/>
          </xdr:cNvPr>
          <xdr:cNvSpPr txBox="1">
            <a:spLocks noChangeArrowheads="1"/>
          </xdr:cNvSpPr>
        </xdr:nvSpPr>
        <xdr:spPr bwMode="auto">
          <a:xfrm>
            <a:off x="711" y="39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Attire</a:t>
            </a:r>
          </a:p>
        </xdr:txBody>
      </xdr:sp>
      <xdr:sp macro="" textlink="">
        <xdr:nvSpPr>
          <xdr:cNvPr id="67788" name="Text Box 204">
            <a:hlinkClick xmlns:r="http://schemas.openxmlformats.org/officeDocument/2006/relationships" r:id="rId8" tooltip="Ceremony"/>
          </xdr:cNvPr>
          <xdr:cNvSpPr txBox="1">
            <a:spLocks noChangeArrowheads="1"/>
          </xdr:cNvSpPr>
        </xdr:nvSpPr>
        <xdr:spPr bwMode="auto">
          <a:xfrm>
            <a:off x="711" y="42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Ceremony</a:t>
            </a:r>
          </a:p>
        </xdr:txBody>
      </xdr:sp>
      <xdr:sp macro="" textlink="">
        <xdr:nvSpPr>
          <xdr:cNvPr id="67789" name="Text Box 205">
            <a:hlinkClick xmlns:r="http://schemas.openxmlformats.org/officeDocument/2006/relationships" r:id="rId9" tooltip="Reception"/>
          </xdr:cNvPr>
          <xdr:cNvSpPr txBox="1">
            <a:spLocks noChangeArrowheads="1"/>
          </xdr:cNvSpPr>
        </xdr:nvSpPr>
        <xdr:spPr bwMode="auto">
          <a:xfrm>
            <a:off x="711" y="45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Reception</a:t>
            </a:r>
          </a:p>
        </xdr:txBody>
      </xdr:sp>
      <xdr:sp macro="" textlink="">
        <xdr:nvSpPr>
          <xdr:cNvPr id="67790" name="Text Box 206">
            <a:hlinkClick xmlns:r="http://schemas.openxmlformats.org/officeDocument/2006/relationships" r:id="rId10" tooltip="Transport"/>
          </xdr:cNvPr>
          <xdr:cNvSpPr txBox="1">
            <a:spLocks noChangeArrowheads="1"/>
          </xdr:cNvSpPr>
        </xdr:nvSpPr>
        <xdr:spPr bwMode="auto">
          <a:xfrm>
            <a:off x="711" y="49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Transport</a:t>
            </a:r>
          </a:p>
        </xdr:txBody>
      </xdr:sp>
      <xdr:sp macro="" textlink="">
        <xdr:nvSpPr>
          <xdr:cNvPr id="67791" name="Text Box 207">
            <a:hlinkClick xmlns:r="http://schemas.openxmlformats.org/officeDocument/2006/relationships" r:id="rId11" tooltip="Photos and Video"/>
          </xdr:cNvPr>
          <xdr:cNvSpPr txBox="1">
            <a:spLocks noChangeArrowheads="1"/>
          </xdr:cNvSpPr>
        </xdr:nvSpPr>
        <xdr:spPr bwMode="auto">
          <a:xfrm>
            <a:off x="711" y="52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Photos and Video</a:t>
            </a:r>
          </a:p>
        </xdr:txBody>
      </xdr:sp>
      <xdr:sp macro="" textlink="">
        <xdr:nvSpPr>
          <xdr:cNvPr id="67792" name="Text Box 208">
            <a:hlinkClick xmlns:r="http://schemas.openxmlformats.org/officeDocument/2006/relationships" r:id="rId12" tooltip="Flowers"/>
          </xdr:cNvPr>
          <xdr:cNvSpPr txBox="1">
            <a:spLocks noChangeArrowheads="1"/>
          </xdr:cNvSpPr>
        </xdr:nvSpPr>
        <xdr:spPr bwMode="auto">
          <a:xfrm>
            <a:off x="711" y="56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Flowers</a:t>
            </a:r>
          </a:p>
        </xdr:txBody>
      </xdr:sp>
      <xdr:sp macro="" textlink="">
        <xdr:nvSpPr>
          <xdr:cNvPr id="67793" name="Text Box 209">
            <a:hlinkClick xmlns:r="http://schemas.openxmlformats.org/officeDocument/2006/relationships" r:id="rId13" tooltip="Gifts"/>
          </xdr:cNvPr>
          <xdr:cNvSpPr txBox="1">
            <a:spLocks noChangeArrowheads="1"/>
          </xdr:cNvSpPr>
        </xdr:nvSpPr>
        <xdr:spPr bwMode="auto">
          <a:xfrm>
            <a:off x="711" y="59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Gifts</a:t>
            </a:r>
          </a:p>
        </xdr:txBody>
      </xdr:sp>
      <xdr:sp macro="" textlink="">
        <xdr:nvSpPr>
          <xdr:cNvPr id="67794" name="Text Box 210">
            <a:hlinkClick xmlns:r="http://schemas.openxmlformats.org/officeDocument/2006/relationships" r:id="rId14" tooltip="Honeymoon"/>
          </xdr:cNvPr>
          <xdr:cNvSpPr txBox="1">
            <a:spLocks noChangeArrowheads="1"/>
          </xdr:cNvSpPr>
        </xdr:nvSpPr>
        <xdr:spPr bwMode="auto">
          <a:xfrm>
            <a:off x="711" y="62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Honeymoon</a:t>
            </a:r>
          </a:p>
        </xdr:txBody>
      </xdr:sp>
      <xdr:sp macro="" textlink="">
        <xdr:nvSpPr>
          <xdr:cNvPr id="67795" name="Text Box 211">
            <a:hlinkClick xmlns:r="http://schemas.openxmlformats.org/officeDocument/2006/relationships" r:id="rId15" tooltip="Other Expenses"/>
          </xdr:cNvPr>
          <xdr:cNvSpPr txBox="1">
            <a:spLocks noChangeArrowheads="1"/>
          </xdr:cNvSpPr>
        </xdr:nvSpPr>
        <xdr:spPr bwMode="auto">
          <a:xfrm>
            <a:off x="711" y="66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Other Expenses</a:t>
            </a:r>
          </a:p>
        </xdr:txBody>
      </xdr:sp>
      <xdr:sp macro="" textlink="">
        <xdr:nvSpPr>
          <xdr:cNvPr id="67796" name="Text Box 212">
            <a:hlinkClick xmlns:r="http://schemas.openxmlformats.org/officeDocument/2006/relationships" r:id="rId16" tooltip="Guest List"/>
          </xdr:cNvPr>
          <xdr:cNvSpPr txBox="1">
            <a:spLocks noChangeArrowheads="1"/>
          </xdr:cNvSpPr>
        </xdr:nvSpPr>
        <xdr:spPr bwMode="auto">
          <a:xfrm>
            <a:off x="711" y="69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Guest List</a:t>
            </a:r>
          </a:p>
        </xdr:txBody>
      </xdr:sp>
      <xdr:sp macro="" textlink="">
        <xdr:nvSpPr>
          <xdr:cNvPr id="67797" name="Text Box 213">
            <a:hlinkClick xmlns:r="http://schemas.openxmlformats.org/officeDocument/2006/relationships" r:id="rId17" tooltip="Contacts List"/>
          </xdr:cNvPr>
          <xdr:cNvSpPr txBox="1">
            <a:spLocks noChangeArrowheads="1"/>
          </xdr:cNvSpPr>
        </xdr:nvSpPr>
        <xdr:spPr bwMode="auto">
          <a:xfrm>
            <a:off x="711" y="73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Contacts List</a:t>
            </a:r>
          </a:p>
        </xdr:txBody>
      </xdr:sp>
      <xdr:sp macro="" textlink="">
        <xdr:nvSpPr>
          <xdr:cNvPr id="67798" name="Text Box 214">
            <a:hlinkClick xmlns:r="http://schemas.openxmlformats.org/officeDocument/2006/relationships" r:id="rId18" tooltip="End-User License Agreement"/>
          </xdr:cNvPr>
          <xdr:cNvSpPr txBox="1">
            <a:spLocks noChangeArrowheads="1"/>
          </xdr:cNvSpPr>
        </xdr:nvSpPr>
        <xdr:spPr bwMode="auto">
          <a:xfrm>
            <a:off x="711" y="76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License Agreement</a:t>
            </a:r>
          </a:p>
        </xdr:txBody>
      </xdr:sp>
    </xdr:grpSp>
    <xdr:clientData/>
  </xdr:twoCellAnchor>
  <xdr:twoCellAnchor>
    <xdr:from>
      <xdr:col>6</xdr:col>
      <xdr:colOff>76200</xdr:colOff>
      <xdr:row>0</xdr:row>
      <xdr:rowOff>38100</xdr:rowOff>
    </xdr:from>
    <xdr:to>
      <xdr:col>11</xdr:col>
      <xdr:colOff>76200</xdr:colOff>
      <xdr:row>10</xdr:row>
      <xdr:rowOff>47625</xdr:rowOff>
    </xdr:to>
    <xdr:grpSp>
      <xdr:nvGrpSpPr>
        <xdr:cNvPr id="67799" name="Group 215"/>
        <xdr:cNvGrpSpPr>
          <a:grpSpLocks/>
        </xdr:cNvGrpSpPr>
      </xdr:nvGrpSpPr>
      <xdr:grpSpPr bwMode="auto">
        <a:xfrm>
          <a:off x="6762750" y="38100"/>
          <a:ext cx="3048000" cy="2162175"/>
          <a:chOff x="710" y="4"/>
          <a:chExt cx="320" cy="227"/>
        </a:xfrm>
      </xdr:grpSpPr>
      <xdr:grpSp>
        <xdr:nvGrpSpPr>
          <xdr:cNvPr id="67800" name="Group 216"/>
          <xdr:cNvGrpSpPr>
            <a:grpSpLocks/>
          </xdr:cNvGrpSpPr>
        </xdr:nvGrpSpPr>
        <xdr:grpSpPr bwMode="auto">
          <a:xfrm>
            <a:off x="710" y="186"/>
            <a:ext cx="320" cy="45"/>
            <a:chOff x="1204" y="240"/>
            <a:chExt cx="320" cy="45"/>
          </a:xfrm>
        </xdr:grpSpPr>
        <xdr:pic>
          <xdr:nvPicPr>
            <xdr:cNvPr id="67801" name="Picture 217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7802" name="Picture 218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7803" name="Picture 219" descr="linked-in">
              <a:hlinkClick xmlns:r="http://schemas.openxmlformats.org/officeDocument/2006/relationships" r:id="rId21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7804" name="Picture 220" descr="gplus">
              <a:hlinkClick xmlns:r="http://schemas.openxmlformats.org/officeDocument/2006/relationships" r:id="rId23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7805" name="Picture 221" descr="facebook1">
              <a:hlinkClick xmlns:r="http://schemas.openxmlformats.org/officeDocument/2006/relationships" r:id="rId25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7806" name="Picture 222" descr="pinterest1">
              <a:hlinkClick xmlns:r="http://schemas.openxmlformats.org/officeDocument/2006/relationships" r:id="rId27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7807" name="Picture 223" descr="twitter1">
              <a:hlinkClick xmlns:r="http://schemas.openxmlformats.org/officeDocument/2006/relationships" r:id="rId29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67808" name="Group 224">
            <a:hlinkClick xmlns:r="http://schemas.openxmlformats.org/officeDocument/2006/relationships" r:id="rId31" tooltip="Write your review about this template"/>
          </xdr:cNvPr>
          <xdr:cNvGrpSpPr>
            <a:grpSpLocks/>
          </xdr:cNvGrpSpPr>
        </xdr:nvGrpSpPr>
        <xdr:grpSpPr bwMode="auto">
          <a:xfrm>
            <a:off x="710" y="4"/>
            <a:ext cx="320" cy="45"/>
            <a:chOff x="881" y="58"/>
            <a:chExt cx="320" cy="45"/>
          </a:xfrm>
        </xdr:grpSpPr>
        <xdr:pic>
          <xdr:nvPicPr>
            <xdr:cNvPr id="67809" name="Picture 225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7810" name="Picture 226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FF00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7811" name="Picture 227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67812" name="Group 228">
            <a:hlinkClick xmlns:r="http://schemas.openxmlformats.org/officeDocument/2006/relationships" r:id="rId31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10" y="55"/>
            <a:ext cx="320" cy="125"/>
            <a:chOff x="881" y="109"/>
            <a:chExt cx="320" cy="125"/>
          </a:xfrm>
        </xdr:grpSpPr>
        <xdr:pic>
          <xdr:nvPicPr>
            <xdr:cNvPr id="67813" name="Picture 229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7814" name="Rectangle 230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67815" name="Picture 231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7816" name="Picture 232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2</xdr:row>
      <xdr:rowOff>66675</xdr:rowOff>
    </xdr:from>
    <xdr:to>
      <xdr:col>5</xdr:col>
      <xdr:colOff>85725</xdr:colOff>
      <xdr:row>9</xdr:row>
      <xdr:rowOff>57150</xdr:rowOff>
    </xdr:to>
    <xdr:pic>
      <xdr:nvPicPr>
        <xdr:cNvPr id="3262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695325"/>
          <a:ext cx="18859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381000</xdr:colOff>
      <xdr:row>0</xdr:row>
      <xdr:rowOff>28575</xdr:rowOff>
    </xdr:from>
    <xdr:to>
      <xdr:col>6</xdr:col>
      <xdr:colOff>0</xdr:colOff>
      <xdr:row>0</xdr:row>
      <xdr:rowOff>409575</xdr:rowOff>
    </xdr:to>
    <xdr:pic>
      <xdr:nvPicPr>
        <xdr:cNvPr id="3263" name="Picture 191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8575"/>
          <a:ext cx="16954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11</xdr:row>
      <xdr:rowOff>0</xdr:rowOff>
    </xdr:from>
    <xdr:to>
      <xdr:col>9</xdr:col>
      <xdr:colOff>76200</xdr:colOff>
      <xdr:row>35</xdr:row>
      <xdr:rowOff>133350</xdr:rowOff>
    </xdr:to>
    <xdr:grpSp>
      <xdr:nvGrpSpPr>
        <xdr:cNvPr id="3299" name="Group 227"/>
        <xdr:cNvGrpSpPr>
          <a:grpSpLocks/>
        </xdr:cNvGrpSpPr>
      </xdr:nvGrpSpPr>
      <xdr:grpSpPr bwMode="auto">
        <a:xfrm>
          <a:off x="6772275" y="2428875"/>
          <a:ext cx="1819275" cy="5172075"/>
          <a:chOff x="711" y="255"/>
          <a:chExt cx="191" cy="543"/>
        </a:xfrm>
      </xdr:grpSpPr>
      <xdr:sp macro="" textlink="">
        <xdr:nvSpPr>
          <xdr:cNvPr id="3265" name="Text Box 193">
            <a:hlinkClick xmlns:r="http://schemas.openxmlformats.org/officeDocument/2006/relationships" r:id="rId3" tooltip="Wedding Budget Summary"/>
          </xdr:cNvPr>
          <xdr:cNvSpPr txBox="1">
            <a:spLocks noChangeArrowheads="1"/>
          </xdr:cNvSpPr>
        </xdr:nvSpPr>
        <xdr:spPr bwMode="auto">
          <a:xfrm>
            <a:off x="711" y="25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Wedding Budget Summary</a:t>
            </a:r>
          </a:p>
        </xdr:txBody>
      </xdr:sp>
      <xdr:sp macro="" textlink="">
        <xdr:nvSpPr>
          <xdr:cNvPr id="3266" name="Text Box 194">
            <a:hlinkClick xmlns:r="http://schemas.openxmlformats.org/officeDocument/2006/relationships" r:id="rId4" tooltip="Contributions"/>
          </xdr:cNvPr>
          <xdr:cNvSpPr txBox="1">
            <a:spLocks noChangeArrowheads="1"/>
          </xdr:cNvSpPr>
        </xdr:nvSpPr>
        <xdr:spPr bwMode="auto">
          <a:xfrm>
            <a:off x="711" y="28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Contributions</a:t>
            </a:r>
          </a:p>
        </xdr:txBody>
      </xdr:sp>
      <xdr:sp macro="" textlink="">
        <xdr:nvSpPr>
          <xdr:cNvPr id="3267" name="Text Box 195">
            <a:hlinkClick xmlns:r="http://schemas.openxmlformats.org/officeDocument/2006/relationships" r:id="rId5" tooltip="Budget Estimator"/>
          </xdr:cNvPr>
          <xdr:cNvSpPr txBox="1">
            <a:spLocks noChangeArrowheads="1"/>
          </xdr:cNvSpPr>
        </xdr:nvSpPr>
        <xdr:spPr bwMode="auto">
          <a:xfrm>
            <a:off x="711" y="32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Budget Estimator</a:t>
            </a:r>
          </a:p>
        </xdr:txBody>
      </xdr:sp>
      <xdr:sp macro="" textlink="">
        <xdr:nvSpPr>
          <xdr:cNvPr id="3268" name="Text Box 196">
            <a:hlinkClick xmlns:r="http://schemas.openxmlformats.org/officeDocument/2006/relationships" r:id="rId6" tooltip="Stationery"/>
          </xdr:cNvPr>
          <xdr:cNvSpPr txBox="1">
            <a:spLocks noChangeArrowheads="1"/>
          </xdr:cNvSpPr>
        </xdr:nvSpPr>
        <xdr:spPr bwMode="auto">
          <a:xfrm>
            <a:off x="711" y="35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Stationery</a:t>
            </a:r>
          </a:p>
        </xdr:txBody>
      </xdr:sp>
      <xdr:sp macro="" textlink="">
        <xdr:nvSpPr>
          <xdr:cNvPr id="3269" name="Text Box 197">
            <a:hlinkClick xmlns:r="http://schemas.openxmlformats.org/officeDocument/2006/relationships" r:id="rId7" tooltip="Attire"/>
          </xdr:cNvPr>
          <xdr:cNvSpPr txBox="1">
            <a:spLocks noChangeArrowheads="1"/>
          </xdr:cNvSpPr>
        </xdr:nvSpPr>
        <xdr:spPr bwMode="auto">
          <a:xfrm>
            <a:off x="711" y="39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Attire</a:t>
            </a:r>
          </a:p>
        </xdr:txBody>
      </xdr:sp>
      <xdr:sp macro="" textlink="">
        <xdr:nvSpPr>
          <xdr:cNvPr id="3270" name="Text Box 198">
            <a:hlinkClick xmlns:r="http://schemas.openxmlformats.org/officeDocument/2006/relationships" r:id="rId8" tooltip="Ceremony"/>
          </xdr:cNvPr>
          <xdr:cNvSpPr txBox="1">
            <a:spLocks noChangeArrowheads="1"/>
          </xdr:cNvSpPr>
        </xdr:nvSpPr>
        <xdr:spPr bwMode="auto">
          <a:xfrm>
            <a:off x="711" y="42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Ceremony</a:t>
            </a:r>
          </a:p>
        </xdr:txBody>
      </xdr:sp>
      <xdr:sp macro="" textlink="">
        <xdr:nvSpPr>
          <xdr:cNvPr id="3271" name="Text Box 199">
            <a:hlinkClick xmlns:r="http://schemas.openxmlformats.org/officeDocument/2006/relationships" r:id="rId9" tooltip="Reception"/>
          </xdr:cNvPr>
          <xdr:cNvSpPr txBox="1">
            <a:spLocks noChangeArrowheads="1"/>
          </xdr:cNvSpPr>
        </xdr:nvSpPr>
        <xdr:spPr bwMode="auto">
          <a:xfrm>
            <a:off x="711" y="45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Reception</a:t>
            </a:r>
          </a:p>
        </xdr:txBody>
      </xdr:sp>
      <xdr:sp macro="" textlink="">
        <xdr:nvSpPr>
          <xdr:cNvPr id="3272" name="Text Box 200">
            <a:hlinkClick xmlns:r="http://schemas.openxmlformats.org/officeDocument/2006/relationships" r:id="rId10" tooltip="Transport"/>
          </xdr:cNvPr>
          <xdr:cNvSpPr txBox="1">
            <a:spLocks noChangeArrowheads="1"/>
          </xdr:cNvSpPr>
        </xdr:nvSpPr>
        <xdr:spPr bwMode="auto">
          <a:xfrm>
            <a:off x="711" y="49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Transport</a:t>
            </a:r>
          </a:p>
        </xdr:txBody>
      </xdr:sp>
      <xdr:sp macro="" textlink="">
        <xdr:nvSpPr>
          <xdr:cNvPr id="3273" name="Text Box 201">
            <a:hlinkClick xmlns:r="http://schemas.openxmlformats.org/officeDocument/2006/relationships" r:id="rId11" tooltip="Photos and Video"/>
          </xdr:cNvPr>
          <xdr:cNvSpPr txBox="1">
            <a:spLocks noChangeArrowheads="1"/>
          </xdr:cNvSpPr>
        </xdr:nvSpPr>
        <xdr:spPr bwMode="auto">
          <a:xfrm>
            <a:off x="711" y="52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Photos and Video</a:t>
            </a:r>
          </a:p>
        </xdr:txBody>
      </xdr:sp>
      <xdr:sp macro="" textlink="">
        <xdr:nvSpPr>
          <xdr:cNvPr id="3274" name="Text Box 202">
            <a:hlinkClick xmlns:r="http://schemas.openxmlformats.org/officeDocument/2006/relationships" r:id="rId12" tooltip="Flowers"/>
          </xdr:cNvPr>
          <xdr:cNvSpPr txBox="1">
            <a:spLocks noChangeArrowheads="1"/>
          </xdr:cNvSpPr>
        </xdr:nvSpPr>
        <xdr:spPr bwMode="auto">
          <a:xfrm>
            <a:off x="711" y="56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Flowers</a:t>
            </a:r>
          </a:p>
        </xdr:txBody>
      </xdr:sp>
      <xdr:sp macro="" textlink="">
        <xdr:nvSpPr>
          <xdr:cNvPr id="3275" name="Text Box 203">
            <a:hlinkClick xmlns:r="http://schemas.openxmlformats.org/officeDocument/2006/relationships" r:id="rId13" tooltip="Gifts"/>
          </xdr:cNvPr>
          <xdr:cNvSpPr txBox="1">
            <a:spLocks noChangeArrowheads="1"/>
          </xdr:cNvSpPr>
        </xdr:nvSpPr>
        <xdr:spPr bwMode="auto">
          <a:xfrm>
            <a:off x="711" y="59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Gifts</a:t>
            </a:r>
          </a:p>
        </xdr:txBody>
      </xdr:sp>
      <xdr:sp macro="" textlink="">
        <xdr:nvSpPr>
          <xdr:cNvPr id="3276" name="Text Box 204">
            <a:hlinkClick xmlns:r="http://schemas.openxmlformats.org/officeDocument/2006/relationships" r:id="rId14" tooltip="Honeymoon"/>
          </xdr:cNvPr>
          <xdr:cNvSpPr txBox="1">
            <a:spLocks noChangeArrowheads="1"/>
          </xdr:cNvSpPr>
        </xdr:nvSpPr>
        <xdr:spPr bwMode="auto">
          <a:xfrm>
            <a:off x="711" y="62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Honeymoon</a:t>
            </a:r>
          </a:p>
        </xdr:txBody>
      </xdr:sp>
      <xdr:sp macro="" textlink="">
        <xdr:nvSpPr>
          <xdr:cNvPr id="3277" name="Text Box 205">
            <a:hlinkClick xmlns:r="http://schemas.openxmlformats.org/officeDocument/2006/relationships" r:id="rId15" tooltip="Other Expenses"/>
          </xdr:cNvPr>
          <xdr:cNvSpPr txBox="1">
            <a:spLocks noChangeArrowheads="1"/>
          </xdr:cNvSpPr>
        </xdr:nvSpPr>
        <xdr:spPr bwMode="auto">
          <a:xfrm>
            <a:off x="711" y="66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Other Expenses</a:t>
            </a:r>
          </a:p>
        </xdr:txBody>
      </xdr:sp>
      <xdr:sp macro="" textlink="">
        <xdr:nvSpPr>
          <xdr:cNvPr id="3278" name="Text Box 206">
            <a:hlinkClick xmlns:r="http://schemas.openxmlformats.org/officeDocument/2006/relationships" r:id="rId16" tooltip="Guest List"/>
          </xdr:cNvPr>
          <xdr:cNvSpPr txBox="1">
            <a:spLocks noChangeArrowheads="1"/>
          </xdr:cNvSpPr>
        </xdr:nvSpPr>
        <xdr:spPr bwMode="auto">
          <a:xfrm>
            <a:off x="711" y="69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Guest List</a:t>
            </a:r>
          </a:p>
        </xdr:txBody>
      </xdr:sp>
      <xdr:sp macro="" textlink="">
        <xdr:nvSpPr>
          <xdr:cNvPr id="3279" name="Text Box 207">
            <a:hlinkClick xmlns:r="http://schemas.openxmlformats.org/officeDocument/2006/relationships" r:id="rId17" tooltip="Contacts List"/>
          </xdr:cNvPr>
          <xdr:cNvSpPr txBox="1">
            <a:spLocks noChangeArrowheads="1"/>
          </xdr:cNvSpPr>
        </xdr:nvSpPr>
        <xdr:spPr bwMode="auto">
          <a:xfrm>
            <a:off x="711" y="73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Contacts List</a:t>
            </a:r>
          </a:p>
        </xdr:txBody>
      </xdr:sp>
      <xdr:sp macro="" textlink="">
        <xdr:nvSpPr>
          <xdr:cNvPr id="3280" name="Text Box 208">
            <a:hlinkClick xmlns:r="http://schemas.openxmlformats.org/officeDocument/2006/relationships" r:id="rId18" tooltip="End-User License Agreement"/>
          </xdr:cNvPr>
          <xdr:cNvSpPr txBox="1">
            <a:spLocks noChangeArrowheads="1"/>
          </xdr:cNvSpPr>
        </xdr:nvSpPr>
        <xdr:spPr bwMode="auto">
          <a:xfrm>
            <a:off x="711" y="76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License Agreement</a:t>
            </a:r>
          </a:p>
        </xdr:txBody>
      </xdr:sp>
    </xdr:grpSp>
    <xdr:clientData/>
  </xdr:twoCellAnchor>
  <xdr:twoCellAnchor>
    <xdr:from>
      <xdr:col>6</xdr:col>
      <xdr:colOff>76200</xdr:colOff>
      <xdr:row>0</xdr:row>
      <xdr:rowOff>38100</xdr:rowOff>
    </xdr:from>
    <xdr:to>
      <xdr:col>11</xdr:col>
      <xdr:colOff>76200</xdr:colOff>
      <xdr:row>10</xdr:row>
      <xdr:rowOff>47625</xdr:rowOff>
    </xdr:to>
    <xdr:grpSp>
      <xdr:nvGrpSpPr>
        <xdr:cNvPr id="3281" name="Group 209"/>
        <xdr:cNvGrpSpPr>
          <a:grpSpLocks/>
        </xdr:cNvGrpSpPr>
      </xdr:nvGrpSpPr>
      <xdr:grpSpPr bwMode="auto">
        <a:xfrm>
          <a:off x="6762750" y="38100"/>
          <a:ext cx="3048000" cy="2162175"/>
          <a:chOff x="710" y="4"/>
          <a:chExt cx="320" cy="227"/>
        </a:xfrm>
      </xdr:grpSpPr>
      <xdr:grpSp>
        <xdr:nvGrpSpPr>
          <xdr:cNvPr id="3282" name="Group 210"/>
          <xdr:cNvGrpSpPr>
            <a:grpSpLocks/>
          </xdr:cNvGrpSpPr>
        </xdr:nvGrpSpPr>
        <xdr:grpSpPr bwMode="auto">
          <a:xfrm>
            <a:off x="710" y="186"/>
            <a:ext cx="320" cy="45"/>
            <a:chOff x="1204" y="240"/>
            <a:chExt cx="320" cy="45"/>
          </a:xfrm>
        </xdr:grpSpPr>
        <xdr:pic>
          <xdr:nvPicPr>
            <xdr:cNvPr id="3283" name="Picture 21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284" name="Picture 21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285" name="Picture 213" descr="linked-in">
              <a:hlinkClick xmlns:r="http://schemas.openxmlformats.org/officeDocument/2006/relationships" r:id="rId21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286" name="Picture 214" descr="gplus">
              <a:hlinkClick xmlns:r="http://schemas.openxmlformats.org/officeDocument/2006/relationships" r:id="rId23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287" name="Picture 215" descr="facebook1">
              <a:hlinkClick xmlns:r="http://schemas.openxmlformats.org/officeDocument/2006/relationships" r:id="rId25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288" name="Picture 216" descr="pinterest1">
              <a:hlinkClick xmlns:r="http://schemas.openxmlformats.org/officeDocument/2006/relationships" r:id="rId27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289" name="Picture 217" descr="twitter1">
              <a:hlinkClick xmlns:r="http://schemas.openxmlformats.org/officeDocument/2006/relationships" r:id="rId29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290" name="Group 218">
            <a:hlinkClick xmlns:r="http://schemas.openxmlformats.org/officeDocument/2006/relationships" r:id="rId31" tooltip="Write your review about this template"/>
          </xdr:cNvPr>
          <xdr:cNvGrpSpPr>
            <a:grpSpLocks/>
          </xdr:cNvGrpSpPr>
        </xdr:nvGrpSpPr>
        <xdr:grpSpPr bwMode="auto">
          <a:xfrm>
            <a:off x="710" y="4"/>
            <a:ext cx="320" cy="45"/>
            <a:chOff x="881" y="58"/>
            <a:chExt cx="320" cy="45"/>
          </a:xfrm>
        </xdr:grpSpPr>
        <xdr:pic>
          <xdr:nvPicPr>
            <xdr:cNvPr id="3291" name="Picture 21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292" name="Picture 22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FF00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293" name="Picture 22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294" name="Group 222">
            <a:hlinkClick xmlns:r="http://schemas.openxmlformats.org/officeDocument/2006/relationships" r:id="rId31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10" y="55"/>
            <a:ext cx="320" cy="125"/>
            <a:chOff x="881" y="109"/>
            <a:chExt cx="320" cy="125"/>
          </a:xfrm>
        </xdr:grpSpPr>
        <xdr:pic>
          <xdr:nvPicPr>
            <xdr:cNvPr id="3295" name="Picture 22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296" name="Rectangle 22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3297" name="Picture 22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298" name="Picture 22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2</xdr:row>
      <xdr:rowOff>66675</xdr:rowOff>
    </xdr:from>
    <xdr:to>
      <xdr:col>5</xdr:col>
      <xdr:colOff>85725</xdr:colOff>
      <xdr:row>9</xdr:row>
      <xdr:rowOff>57150</xdr:rowOff>
    </xdr:to>
    <xdr:pic>
      <xdr:nvPicPr>
        <xdr:cNvPr id="2169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695325"/>
          <a:ext cx="18859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381000</xdr:colOff>
      <xdr:row>0</xdr:row>
      <xdr:rowOff>28575</xdr:rowOff>
    </xdr:from>
    <xdr:to>
      <xdr:col>6</xdr:col>
      <xdr:colOff>0</xdr:colOff>
      <xdr:row>0</xdr:row>
      <xdr:rowOff>409575</xdr:rowOff>
    </xdr:to>
    <xdr:pic>
      <xdr:nvPicPr>
        <xdr:cNvPr id="21696" name="Picture 192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8575"/>
          <a:ext cx="16954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11</xdr:row>
      <xdr:rowOff>0</xdr:rowOff>
    </xdr:from>
    <xdr:to>
      <xdr:col>9</xdr:col>
      <xdr:colOff>76200</xdr:colOff>
      <xdr:row>34</xdr:row>
      <xdr:rowOff>9525</xdr:rowOff>
    </xdr:to>
    <xdr:grpSp>
      <xdr:nvGrpSpPr>
        <xdr:cNvPr id="21767" name="Group 263"/>
        <xdr:cNvGrpSpPr>
          <a:grpSpLocks/>
        </xdr:cNvGrpSpPr>
      </xdr:nvGrpSpPr>
      <xdr:grpSpPr bwMode="auto">
        <a:xfrm>
          <a:off x="6772275" y="2428875"/>
          <a:ext cx="1819275" cy="5172075"/>
          <a:chOff x="711" y="255"/>
          <a:chExt cx="191" cy="543"/>
        </a:xfrm>
      </xdr:grpSpPr>
      <xdr:sp macro="" textlink="">
        <xdr:nvSpPr>
          <xdr:cNvPr id="21733" name="Text Box 229">
            <a:hlinkClick xmlns:r="http://schemas.openxmlformats.org/officeDocument/2006/relationships" r:id="rId3" tooltip="Wedding Budget Summary"/>
          </xdr:cNvPr>
          <xdr:cNvSpPr txBox="1">
            <a:spLocks noChangeArrowheads="1"/>
          </xdr:cNvSpPr>
        </xdr:nvSpPr>
        <xdr:spPr bwMode="auto">
          <a:xfrm>
            <a:off x="711" y="25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Wedding Budget Summary</a:t>
            </a:r>
          </a:p>
        </xdr:txBody>
      </xdr:sp>
      <xdr:sp macro="" textlink="">
        <xdr:nvSpPr>
          <xdr:cNvPr id="21734" name="Text Box 230">
            <a:hlinkClick xmlns:r="http://schemas.openxmlformats.org/officeDocument/2006/relationships" r:id="rId4" tooltip="Contributions"/>
          </xdr:cNvPr>
          <xdr:cNvSpPr txBox="1">
            <a:spLocks noChangeArrowheads="1"/>
          </xdr:cNvSpPr>
        </xdr:nvSpPr>
        <xdr:spPr bwMode="auto">
          <a:xfrm>
            <a:off x="711" y="28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Contributions</a:t>
            </a:r>
          </a:p>
        </xdr:txBody>
      </xdr:sp>
      <xdr:sp macro="" textlink="">
        <xdr:nvSpPr>
          <xdr:cNvPr id="21735" name="Text Box 231">
            <a:hlinkClick xmlns:r="http://schemas.openxmlformats.org/officeDocument/2006/relationships" r:id="rId5" tooltip="Budget Estimator"/>
          </xdr:cNvPr>
          <xdr:cNvSpPr txBox="1">
            <a:spLocks noChangeArrowheads="1"/>
          </xdr:cNvSpPr>
        </xdr:nvSpPr>
        <xdr:spPr bwMode="auto">
          <a:xfrm>
            <a:off x="711" y="32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Budget Estimator</a:t>
            </a:r>
          </a:p>
        </xdr:txBody>
      </xdr:sp>
      <xdr:sp macro="" textlink="">
        <xdr:nvSpPr>
          <xdr:cNvPr id="21736" name="Text Box 232">
            <a:hlinkClick xmlns:r="http://schemas.openxmlformats.org/officeDocument/2006/relationships" r:id="rId6" tooltip="Stationery"/>
          </xdr:cNvPr>
          <xdr:cNvSpPr txBox="1">
            <a:spLocks noChangeArrowheads="1"/>
          </xdr:cNvSpPr>
        </xdr:nvSpPr>
        <xdr:spPr bwMode="auto">
          <a:xfrm>
            <a:off x="711" y="35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Stationery</a:t>
            </a:r>
          </a:p>
        </xdr:txBody>
      </xdr:sp>
      <xdr:sp macro="" textlink="">
        <xdr:nvSpPr>
          <xdr:cNvPr id="21737" name="Text Box 233">
            <a:hlinkClick xmlns:r="http://schemas.openxmlformats.org/officeDocument/2006/relationships" r:id="rId7" tooltip="Attire"/>
          </xdr:cNvPr>
          <xdr:cNvSpPr txBox="1">
            <a:spLocks noChangeArrowheads="1"/>
          </xdr:cNvSpPr>
        </xdr:nvSpPr>
        <xdr:spPr bwMode="auto">
          <a:xfrm>
            <a:off x="711" y="39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Attire</a:t>
            </a:r>
          </a:p>
        </xdr:txBody>
      </xdr:sp>
      <xdr:sp macro="" textlink="">
        <xdr:nvSpPr>
          <xdr:cNvPr id="21738" name="Text Box 234">
            <a:hlinkClick xmlns:r="http://schemas.openxmlformats.org/officeDocument/2006/relationships" r:id="rId8" tooltip="Ceremony"/>
          </xdr:cNvPr>
          <xdr:cNvSpPr txBox="1">
            <a:spLocks noChangeArrowheads="1"/>
          </xdr:cNvSpPr>
        </xdr:nvSpPr>
        <xdr:spPr bwMode="auto">
          <a:xfrm>
            <a:off x="711" y="42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Ceremony</a:t>
            </a:r>
          </a:p>
        </xdr:txBody>
      </xdr:sp>
      <xdr:sp macro="" textlink="">
        <xdr:nvSpPr>
          <xdr:cNvPr id="21739" name="Text Box 235">
            <a:hlinkClick xmlns:r="http://schemas.openxmlformats.org/officeDocument/2006/relationships" r:id="rId9" tooltip="Reception"/>
          </xdr:cNvPr>
          <xdr:cNvSpPr txBox="1">
            <a:spLocks noChangeArrowheads="1"/>
          </xdr:cNvSpPr>
        </xdr:nvSpPr>
        <xdr:spPr bwMode="auto">
          <a:xfrm>
            <a:off x="711" y="45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Reception</a:t>
            </a:r>
          </a:p>
        </xdr:txBody>
      </xdr:sp>
      <xdr:sp macro="" textlink="">
        <xdr:nvSpPr>
          <xdr:cNvPr id="21740" name="Text Box 236">
            <a:hlinkClick xmlns:r="http://schemas.openxmlformats.org/officeDocument/2006/relationships" r:id="rId10" tooltip="Transport"/>
          </xdr:cNvPr>
          <xdr:cNvSpPr txBox="1">
            <a:spLocks noChangeArrowheads="1"/>
          </xdr:cNvSpPr>
        </xdr:nvSpPr>
        <xdr:spPr bwMode="auto">
          <a:xfrm>
            <a:off x="711" y="49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Transport</a:t>
            </a:r>
          </a:p>
        </xdr:txBody>
      </xdr:sp>
      <xdr:sp macro="" textlink="">
        <xdr:nvSpPr>
          <xdr:cNvPr id="21741" name="Text Box 237">
            <a:hlinkClick xmlns:r="http://schemas.openxmlformats.org/officeDocument/2006/relationships" r:id="rId11" tooltip="Photos and Video"/>
          </xdr:cNvPr>
          <xdr:cNvSpPr txBox="1">
            <a:spLocks noChangeArrowheads="1"/>
          </xdr:cNvSpPr>
        </xdr:nvSpPr>
        <xdr:spPr bwMode="auto">
          <a:xfrm>
            <a:off x="711" y="52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Photos and Video</a:t>
            </a:r>
          </a:p>
        </xdr:txBody>
      </xdr:sp>
      <xdr:sp macro="" textlink="">
        <xdr:nvSpPr>
          <xdr:cNvPr id="21742" name="Text Box 238">
            <a:hlinkClick xmlns:r="http://schemas.openxmlformats.org/officeDocument/2006/relationships" r:id="rId12" tooltip="Flowers"/>
          </xdr:cNvPr>
          <xdr:cNvSpPr txBox="1">
            <a:spLocks noChangeArrowheads="1"/>
          </xdr:cNvSpPr>
        </xdr:nvSpPr>
        <xdr:spPr bwMode="auto">
          <a:xfrm>
            <a:off x="711" y="56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Flowers</a:t>
            </a:r>
          </a:p>
        </xdr:txBody>
      </xdr:sp>
      <xdr:sp macro="" textlink="">
        <xdr:nvSpPr>
          <xdr:cNvPr id="21743" name="Text Box 239">
            <a:hlinkClick xmlns:r="http://schemas.openxmlformats.org/officeDocument/2006/relationships" r:id="rId13" tooltip="Gifts"/>
          </xdr:cNvPr>
          <xdr:cNvSpPr txBox="1">
            <a:spLocks noChangeArrowheads="1"/>
          </xdr:cNvSpPr>
        </xdr:nvSpPr>
        <xdr:spPr bwMode="auto">
          <a:xfrm>
            <a:off x="711" y="59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Gifts</a:t>
            </a:r>
          </a:p>
        </xdr:txBody>
      </xdr:sp>
      <xdr:sp macro="" textlink="">
        <xdr:nvSpPr>
          <xdr:cNvPr id="21744" name="Text Box 240">
            <a:hlinkClick xmlns:r="http://schemas.openxmlformats.org/officeDocument/2006/relationships" r:id="rId14" tooltip="Honeymoon"/>
          </xdr:cNvPr>
          <xdr:cNvSpPr txBox="1">
            <a:spLocks noChangeArrowheads="1"/>
          </xdr:cNvSpPr>
        </xdr:nvSpPr>
        <xdr:spPr bwMode="auto">
          <a:xfrm>
            <a:off x="711" y="62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Honeymoon</a:t>
            </a:r>
          </a:p>
        </xdr:txBody>
      </xdr:sp>
      <xdr:sp macro="" textlink="">
        <xdr:nvSpPr>
          <xdr:cNvPr id="21745" name="Text Box 241">
            <a:hlinkClick xmlns:r="http://schemas.openxmlformats.org/officeDocument/2006/relationships" r:id="rId15" tooltip="Other Expenses"/>
          </xdr:cNvPr>
          <xdr:cNvSpPr txBox="1">
            <a:spLocks noChangeArrowheads="1"/>
          </xdr:cNvSpPr>
        </xdr:nvSpPr>
        <xdr:spPr bwMode="auto">
          <a:xfrm>
            <a:off x="711" y="66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Other Expenses</a:t>
            </a:r>
          </a:p>
        </xdr:txBody>
      </xdr:sp>
      <xdr:sp macro="" textlink="">
        <xdr:nvSpPr>
          <xdr:cNvPr id="21746" name="Text Box 242">
            <a:hlinkClick xmlns:r="http://schemas.openxmlformats.org/officeDocument/2006/relationships" r:id="rId16" tooltip="Guest List"/>
          </xdr:cNvPr>
          <xdr:cNvSpPr txBox="1">
            <a:spLocks noChangeArrowheads="1"/>
          </xdr:cNvSpPr>
        </xdr:nvSpPr>
        <xdr:spPr bwMode="auto">
          <a:xfrm>
            <a:off x="711" y="69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Guest List</a:t>
            </a:r>
          </a:p>
        </xdr:txBody>
      </xdr:sp>
      <xdr:sp macro="" textlink="">
        <xdr:nvSpPr>
          <xdr:cNvPr id="21747" name="Text Box 243">
            <a:hlinkClick xmlns:r="http://schemas.openxmlformats.org/officeDocument/2006/relationships" r:id="rId17" tooltip="Contacts List"/>
          </xdr:cNvPr>
          <xdr:cNvSpPr txBox="1">
            <a:spLocks noChangeArrowheads="1"/>
          </xdr:cNvSpPr>
        </xdr:nvSpPr>
        <xdr:spPr bwMode="auto">
          <a:xfrm>
            <a:off x="711" y="73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Contacts List</a:t>
            </a:r>
          </a:p>
        </xdr:txBody>
      </xdr:sp>
      <xdr:sp macro="" textlink="">
        <xdr:nvSpPr>
          <xdr:cNvPr id="21748" name="Text Box 244">
            <a:hlinkClick xmlns:r="http://schemas.openxmlformats.org/officeDocument/2006/relationships" r:id="rId18" tooltip="End-User License Agreement"/>
          </xdr:cNvPr>
          <xdr:cNvSpPr txBox="1">
            <a:spLocks noChangeArrowheads="1"/>
          </xdr:cNvSpPr>
        </xdr:nvSpPr>
        <xdr:spPr bwMode="auto">
          <a:xfrm>
            <a:off x="711" y="76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License Agreement</a:t>
            </a:r>
          </a:p>
        </xdr:txBody>
      </xdr:sp>
    </xdr:grpSp>
    <xdr:clientData/>
  </xdr:twoCellAnchor>
  <xdr:twoCellAnchor>
    <xdr:from>
      <xdr:col>6</xdr:col>
      <xdr:colOff>76200</xdr:colOff>
      <xdr:row>0</xdr:row>
      <xdr:rowOff>38100</xdr:rowOff>
    </xdr:from>
    <xdr:to>
      <xdr:col>11</xdr:col>
      <xdr:colOff>76200</xdr:colOff>
      <xdr:row>10</xdr:row>
      <xdr:rowOff>47625</xdr:rowOff>
    </xdr:to>
    <xdr:grpSp>
      <xdr:nvGrpSpPr>
        <xdr:cNvPr id="21749" name="Group 245"/>
        <xdr:cNvGrpSpPr>
          <a:grpSpLocks/>
        </xdr:cNvGrpSpPr>
      </xdr:nvGrpSpPr>
      <xdr:grpSpPr bwMode="auto">
        <a:xfrm>
          <a:off x="6762750" y="38100"/>
          <a:ext cx="3048000" cy="2162175"/>
          <a:chOff x="710" y="4"/>
          <a:chExt cx="320" cy="227"/>
        </a:xfrm>
      </xdr:grpSpPr>
      <xdr:grpSp>
        <xdr:nvGrpSpPr>
          <xdr:cNvPr id="21750" name="Group 246"/>
          <xdr:cNvGrpSpPr>
            <a:grpSpLocks/>
          </xdr:cNvGrpSpPr>
        </xdr:nvGrpSpPr>
        <xdr:grpSpPr bwMode="auto">
          <a:xfrm>
            <a:off x="710" y="186"/>
            <a:ext cx="320" cy="45"/>
            <a:chOff x="1204" y="240"/>
            <a:chExt cx="320" cy="45"/>
          </a:xfrm>
        </xdr:grpSpPr>
        <xdr:pic>
          <xdr:nvPicPr>
            <xdr:cNvPr id="21751" name="Picture 247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752" name="Picture 248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753" name="Picture 249" descr="linked-in">
              <a:hlinkClick xmlns:r="http://schemas.openxmlformats.org/officeDocument/2006/relationships" r:id="rId21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754" name="Picture 250" descr="gplus">
              <a:hlinkClick xmlns:r="http://schemas.openxmlformats.org/officeDocument/2006/relationships" r:id="rId23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755" name="Picture 251" descr="facebook1">
              <a:hlinkClick xmlns:r="http://schemas.openxmlformats.org/officeDocument/2006/relationships" r:id="rId25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756" name="Picture 252" descr="pinterest1">
              <a:hlinkClick xmlns:r="http://schemas.openxmlformats.org/officeDocument/2006/relationships" r:id="rId27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757" name="Picture 253" descr="twitter1">
              <a:hlinkClick xmlns:r="http://schemas.openxmlformats.org/officeDocument/2006/relationships" r:id="rId29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21758" name="Group 254">
            <a:hlinkClick xmlns:r="http://schemas.openxmlformats.org/officeDocument/2006/relationships" r:id="rId31" tooltip="Write your review about this template"/>
          </xdr:cNvPr>
          <xdr:cNvGrpSpPr>
            <a:grpSpLocks/>
          </xdr:cNvGrpSpPr>
        </xdr:nvGrpSpPr>
        <xdr:grpSpPr bwMode="auto">
          <a:xfrm>
            <a:off x="710" y="4"/>
            <a:ext cx="320" cy="45"/>
            <a:chOff x="881" y="58"/>
            <a:chExt cx="320" cy="45"/>
          </a:xfrm>
        </xdr:grpSpPr>
        <xdr:pic>
          <xdr:nvPicPr>
            <xdr:cNvPr id="21759" name="Picture 255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760" name="Picture 256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FF00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1761" name="Picture 257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21762" name="Group 258">
            <a:hlinkClick xmlns:r="http://schemas.openxmlformats.org/officeDocument/2006/relationships" r:id="rId31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10" y="55"/>
            <a:ext cx="320" cy="125"/>
            <a:chOff x="881" y="109"/>
            <a:chExt cx="320" cy="125"/>
          </a:xfrm>
        </xdr:grpSpPr>
        <xdr:pic>
          <xdr:nvPicPr>
            <xdr:cNvPr id="21763" name="Picture 259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1764" name="Rectangle 260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21765" name="Picture 261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766" name="Picture 262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</xdr:colOff>
      <xdr:row>2</xdr:row>
      <xdr:rowOff>66675</xdr:rowOff>
    </xdr:from>
    <xdr:to>
      <xdr:col>16</xdr:col>
      <xdr:colOff>66675</xdr:colOff>
      <xdr:row>9</xdr:row>
      <xdr:rowOff>57150</xdr:rowOff>
    </xdr:to>
    <xdr:pic>
      <xdr:nvPicPr>
        <xdr:cNvPr id="4242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5" y="695325"/>
          <a:ext cx="18859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266700</xdr:colOff>
      <xdr:row>0</xdr:row>
      <xdr:rowOff>28575</xdr:rowOff>
    </xdr:from>
    <xdr:to>
      <xdr:col>17</xdr:col>
      <xdr:colOff>0</xdr:colOff>
      <xdr:row>0</xdr:row>
      <xdr:rowOff>409575</xdr:rowOff>
    </xdr:to>
    <xdr:pic>
      <xdr:nvPicPr>
        <xdr:cNvPr id="4247" name="Picture 151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28575"/>
          <a:ext cx="16954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85725</xdr:colOff>
      <xdr:row>11</xdr:row>
      <xdr:rowOff>0</xdr:rowOff>
    </xdr:from>
    <xdr:to>
      <xdr:col>19</xdr:col>
      <xdr:colOff>114300</xdr:colOff>
      <xdr:row>31</xdr:row>
      <xdr:rowOff>123825</xdr:rowOff>
    </xdr:to>
    <xdr:grpSp>
      <xdr:nvGrpSpPr>
        <xdr:cNvPr id="4283" name="Group 187"/>
        <xdr:cNvGrpSpPr>
          <a:grpSpLocks/>
        </xdr:cNvGrpSpPr>
      </xdr:nvGrpSpPr>
      <xdr:grpSpPr bwMode="auto">
        <a:xfrm>
          <a:off x="9686925" y="2428875"/>
          <a:ext cx="1819275" cy="5172075"/>
          <a:chOff x="1017" y="255"/>
          <a:chExt cx="191" cy="543"/>
        </a:xfrm>
      </xdr:grpSpPr>
      <xdr:sp macro="" textlink="">
        <xdr:nvSpPr>
          <xdr:cNvPr id="4249" name="Text Box 153">
            <a:hlinkClick xmlns:r="http://schemas.openxmlformats.org/officeDocument/2006/relationships" r:id="rId3" tooltip="Wedding Budget Summary"/>
          </xdr:cNvPr>
          <xdr:cNvSpPr txBox="1">
            <a:spLocks noChangeArrowheads="1"/>
          </xdr:cNvSpPr>
        </xdr:nvSpPr>
        <xdr:spPr bwMode="auto">
          <a:xfrm>
            <a:off x="1017" y="25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Wedding Budget Summary</a:t>
            </a:r>
          </a:p>
        </xdr:txBody>
      </xdr:sp>
      <xdr:sp macro="" textlink="">
        <xdr:nvSpPr>
          <xdr:cNvPr id="4250" name="Text Box 154">
            <a:hlinkClick xmlns:r="http://schemas.openxmlformats.org/officeDocument/2006/relationships" r:id="rId4" tooltip="Contributions"/>
          </xdr:cNvPr>
          <xdr:cNvSpPr txBox="1">
            <a:spLocks noChangeArrowheads="1"/>
          </xdr:cNvSpPr>
        </xdr:nvSpPr>
        <xdr:spPr bwMode="auto">
          <a:xfrm>
            <a:off x="1017" y="28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Contributions</a:t>
            </a:r>
          </a:p>
        </xdr:txBody>
      </xdr:sp>
      <xdr:sp macro="" textlink="">
        <xdr:nvSpPr>
          <xdr:cNvPr id="4251" name="Text Box 155">
            <a:hlinkClick xmlns:r="http://schemas.openxmlformats.org/officeDocument/2006/relationships" r:id="rId5" tooltip="Budget Estimator"/>
          </xdr:cNvPr>
          <xdr:cNvSpPr txBox="1">
            <a:spLocks noChangeArrowheads="1"/>
          </xdr:cNvSpPr>
        </xdr:nvSpPr>
        <xdr:spPr bwMode="auto">
          <a:xfrm>
            <a:off x="1017" y="32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Budget Estimator</a:t>
            </a:r>
          </a:p>
        </xdr:txBody>
      </xdr:sp>
      <xdr:sp macro="" textlink="">
        <xdr:nvSpPr>
          <xdr:cNvPr id="4252" name="Text Box 156">
            <a:hlinkClick xmlns:r="http://schemas.openxmlformats.org/officeDocument/2006/relationships" r:id="rId6" tooltip="Stationery"/>
          </xdr:cNvPr>
          <xdr:cNvSpPr txBox="1">
            <a:spLocks noChangeArrowheads="1"/>
          </xdr:cNvSpPr>
        </xdr:nvSpPr>
        <xdr:spPr bwMode="auto">
          <a:xfrm>
            <a:off x="1017" y="35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Stationery</a:t>
            </a:r>
          </a:p>
        </xdr:txBody>
      </xdr:sp>
      <xdr:sp macro="" textlink="">
        <xdr:nvSpPr>
          <xdr:cNvPr id="4253" name="Text Box 157">
            <a:hlinkClick xmlns:r="http://schemas.openxmlformats.org/officeDocument/2006/relationships" r:id="rId7" tooltip="Attire"/>
          </xdr:cNvPr>
          <xdr:cNvSpPr txBox="1">
            <a:spLocks noChangeArrowheads="1"/>
          </xdr:cNvSpPr>
        </xdr:nvSpPr>
        <xdr:spPr bwMode="auto">
          <a:xfrm>
            <a:off x="1017" y="39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Attire</a:t>
            </a:r>
          </a:p>
        </xdr:txBody>
      </xdr:sp>
      <xdr:sp macro="" textlink="">
        <xdr:nvSpPr>
          <xdr:cNvPr id="4254" name="Text Box 158">
            <a:hlinkClick xmlns:r="http://schemas.openxmlformats.org/officeDocument/2006/relationships" r:id="rId8" tooltip="Ceremony"/>
          </xdr:cNvPr>
          <xdr:cNvSpPr txBox="1">
            <a:spLocks noChangeArrowheads="1"/>
          </xdr:cNvSpPr>
        </xdr:nvSpPr>
        <xdr:spPr bwMode="auto">
          <a:xfrm>
            <a:off x="1017" y="42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Ceremony</a:t>
            </a:r>
          </a:p>
        </xdr:txBody>
      </xdr:sp>
      <xdr:sp macro="" textlink="">
        <xdr:nvSpPr>
          <xdr:cNvPr id="4255" name="Text Box 159">
            <a:hlinkClick xmlns:r="http://schemas.openxmlformats.org/officeDocument/2006/relationships" r:id="rId9" tooltip="Reception"/>
          </xdr:cNvPr>
          <xdr:cNvSpPr txBox="1">
            <a:spLocks noChangeArrowheads="1"/>
          </xdr:cNvSpPr>
        </xdr:nvSpPr>
        <xdr:spPr bwMode="auto">
          <a:xfrm>
            <a:off x="1017" y="45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Reception</a:t>
            </a:r>
          </a:p>
        </xdr:txBody>
      </xdr:sp>
      <xdr:sp macro="" textlink="">
        <xdr:nvSpPr>
          <xdr:cNvPr id="4256" name="Text Box 160">
            <a:hlinkClick xmlns:r="http://schemas.openxmlformats.org/officeDocument/2006/relationships" r:id="rId10" tooltip="Transport"/>
          </xdr:cNvPr>
          <xdr:cNvSpPr txBox="1">
            <a:spLocks noChangeArrowheads="1"/>
          </xdr:cNvSpPr>
        </xdr:nvSpPr>
        <xdr:spPr bwMode="auto">
          <a:xfrm>
            <a:off x="1017" y="49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Transport</a:t>
            </a:r>
          </a:p>
        </xdr:txBody>
      </xdr:sp>
      <xdr:sp macro="" textlink="">
        <xdr:nvSpPr>
          <xdr:cNvPr id="4257" name="Text Box 161">
            <a:hlinkClick xmlns:r="http://schemas.openxmlformats.org/officeDocument/2006/relationships" r:id="rId11" tooltip="Photos and Video"/>
          </xdr:cNvPr>
          <xdr:cNvSpPr txBox="1">
            <a:spLocks noChangeArrowheads="1"/>
          </xdr:cNvSpPr>
        </xdr:nvSpPr>
        <xdr:spPr bwMode="auto">
          <a:xfrm>
            <a:off x="1017" y="52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Photos and Video</a:t>
            </a:r>
          </a:p>
        </xdr:txBody>
      </xdr:sp>
      <xdr:sp macro="" textlink="">
        <xdr:nvSpPr>
          <xdr:cNvPr id="4258" name="Text Box 162">
            <a:hlinkClick xmlns:r="http://schemas.openxmlformats.org/officeDocument/2006/relationships" r:id="rId12" tooltip="Flowers"/>
          </xdr:cNvPr>
          <xdr:cNvSpPr txBox="1">
            <a:spLocks noChangeArrowheads="1"/>
          </xdr:cNvSpPr>
        </xdr:nvSpPr>
        <xdr:spPr bwMode="auto">
          <a:xfrm>
            <a:off x="1017" y="56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Flowers</a:t>
            </a:r>
          </a:p>
        </xdr:txBody>
      </xdr:sp>
      <xdr:sp macro="" textlink="">
        <xdr:nvSpPr>
          <xdr:cNvPr id="4259" name="Text Box 163">
            <a:hlinkClick xmlns:r="http://schemas.openxmlformats.org/officeDocument/2006/relationships" r:id="rId13" tooltip="Gifts"/>
          </xdr:cNvPr>
          <xdr:cNvSpPr txBox="1">
            <a:spLocks noChangeArrowheads="1"/>
          </xdr:cNvSpPr>
        </xdr:nvSpPr>
        <xdr:spPr bwMode="auto">
          <a:xfrm>
            <a:off x="1017" y="59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Gifts</a:t>
            </a:r>
          </a:p>
        </xdr:txBody>
      </xdr:sp>
      <xdr:sp macro="" textlink="">
        <xdr:nvSpPr>
          <xdr:cNvPr id="4260" name="Text Box 164">
            <a:hlinkClick xmlns:r="http://schemas.openxmlformats.org/officeDocument/2006/relationships" r:id="rId14" tooltip="Honeymoon"/>
          </xdr:cNvPr>
          <xdr:cNvSpPr txBox="1">
            <a:spLocks noChangeArrowheads="1"/>
          </xdr:cNvSpPr>
        </xdr:nvSpPr>
        <xdr:spPr bwMode="auto">
          <a:xfrm>
            <a:off x="1017" y="62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Honeymoon</a:t>
            </a:r>
          </a:p>
        </xdr:txBody>
      </xdr:sp>
      <xdr:sp macro="" textlink="">
        <xdr:nvSpPr>
          <xdr:cNvPr id="4261" name="Text Box 165">
            <a:hlinkClick xmlns:r="http://schemas.openxmlformats.org/officeDocument/2006/relationships" r:id="rId15" tooltip="Other Expenses"/>
          </xdr:cNvPr>
          <xdr:cNvSpPr txBox="1">
            <a:spLocks noChangeArrowheads="1"/>
          </xdr:cNvSpPr>
        </xdr:nvSpPr>
        <xdr:spPr bwMode="auto">
          <a:xfrm>
            <a:off x="1017" y="66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Other Expenses</a:t>
            </a:r>
          </a:p>
        </xdr:txBody>
      </xdr:sp>
      <xdr:sp macro="" textlink="">
        <xdr:nvSpPr>
          <xdr:cNvPr id="4262" name="Text Box 166">
            <a:hlinkClick xmlns:r="http://schemas.openxmlformats.org/officeDocument/2006/relationships" r:id="rId16" tooltip="Guest List"/>
          </xdr:cNvPr>
          <xdr:cNvSpPr txBox="1">
            <a:spLocks noChangeArrowheads="1"/>
          </xdr:cNvSpPr>
        </xdr:nvSpPr>
        <xdr:spPr bwMode="auto">
          <a:xfrm>
            <a:off x="1017" y="69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Guest List</a:t>
            </a:r>
          </a:p>
        </xdr:txBody>
      </xdr:sp>
      <xdr:sp macro="" textlink="">
        <xdr:nvSpPr>
          <xdr:cNvPr id="4263" name="Text Box 167">
            <a:hlinkClick xmlns:r="http://schemas.openxmlformats.org/officeDocument/2006/relationships" r:id="rId17" tooltip="Contacts List"/>
          </xdr:cNvPr>
          <xdr:cNvSpPr txBox="1">
            <a:spLocks noChangeArrowheads="1"/>
          </xdr:cNvSpPr>
        </xdr:nvSpPr>
        <xdr:spPr bwMode="auto">
          <a:xfrm>
            <a:off x="1017" y="73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Contacts List</a:t>
            </a:r>
          </a:p>
        </xdr:txBody>
      </xdr:sp>
      <xdr:sp macro="" textlink="">
        <xdr:nvSpPr>
          <xdr:cNvPr id="4264" name="Text Box 168">
            <a:hlinkClick xmlns:r="http://schemas.openxmlformats.org/officeDocument/2006/relationships" r:id="rId18" tooltip="End-User License Agreement"/>
          </xdr:cNvPr>
          <xdr:cNvSpPr txBox="1">
            <a:spLocks noChangeArrowheads="1"/>
          </xdr:cNvSpPr>
        </xdr:nvSpPr>
        <xdr:spPr bwMode="auto">
          <a:xfrm>
            <a:off x="1017" y="76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License Agreement</a:t>
            </a:r>
          </a:p>
        </xdr:txBody>
      </xdr:sp>
    </xdr:grpSp>
    <xdr:clientData/>
  </xdr:twoCellAnchor>
  <xdr:twoCellAnchor>
    <xdr:from>
      <xdr:col>17</xdr:col>
      <xdr:colOff>76200</xdr:colOff>
      <xdr:row>0</xdr:row>
      <xdr:rowOff>38100</xdr:rowOff>
    </xdr:from>
    <xdr:to>
      <xdr:col>20</xdr:col>
      <xdr:colOff>438150</xdr:colOff>
      <xdr:row>10</xdr:row>
      <xdr:rowOff>47625</xdr:rowOff>
    </xdr:to>
    <xdr:grpSp>
      <xdr:nvGrpSpPr>
        <xdr:cNvPr id="4265" name="Group 169"/>
        <xdr:cNvGrpSpPr>
          <a:grpSpLocks/>
        </xdr:cNvGrpSpPr>
      </xdr:nvGrpSpPr>
      <xdr:grpSpPr bwMode="auto">
        <a:xfrm>
          <a:off x="9677400" y="38100"/>
          <a:ext cx="3048000" cy="2162175"/>
          <a:chOff x="710" y="4"/>
          <a:chExt cx="320" cy="227"/>
        </a:xfrm>
      </xdr:grpSpPr>
      <xdr:grpSp>
        <xdr:nvGrpSpPr>
          <xdr:cNvPr id="4266" name="Group 170"/>
          <xdr:cNvGrpSpPr>
            <a:grpSpLocks/>
          </xdr:cNvGrpSpPr>
        </xdr:nvGrpSpPr>
        <xdr:grpSpPr bwMode="auto">
          <a:xfrm>
            <a:off x="710" y="186"/>
            <a:ext cx="320" cy="45"/>
            <a:chOff x="1204" y="240"/>
            <a:chExt cx="320" cy="45"/>
          </a:xfrm>
        </xdr:grpSpPr>
        <xdr:pic>
          <xdr:nvPicPr>
            <xdr:cNvPr id="4267" name="Picture 17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268" name="Picture 17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269" name="Picture 173" descr="linked-in">
              <a:hlinkClick xmlns:r="http://schemas.openxmlformats.org/officeDocument/2006/relationships" r:id="rId21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270" name="Picture 174" descr="gplus">
              <a:hlinkClick xmlns:r="http://schemas.openxmlformats.org/officeDocument/2006/relationships" r:id="rId23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271" name="Picture 175" descr="facebook1">
              <a:hlinkClick xmlns:r="http://schemas.openxmlformats.org/officeDocument/2006/relationships" r:id="rId25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272" name="Picture 176" descr="pinterest1">
              <a:hlinkClick xmlns:r="http://schemas.openxmlformats.org/officeDocument/2006/relationships" r:id="rId27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273" name="Picture 177" descr="twitter1">
              <a:hlinkClick xmlns:r="http://schemas.openxmlformats.org/officeDocument/2006/relationships" r:id="rId29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4274" name="Group 178">
            <a:hlinkClick xmlns:r="http://schemas.openxmlformats.org/officeDocument/2006/relationships" r:id="rId31" tooltip="Write your review about this template"/>
          </xdr:cNvPr>
          <xdr:cNvGrpSpPr>
            <a:grpSpLocks/>
          </xdr:cNvGrpSpPr>
        </xdr:nvGrpSpPr>
        <xdr:grpSpPr bwMode="auto">
          <a:xfrm>
            <a:off x="710" y="4"/>
            <a:ext cx="320" cy="45"/>
            <a:chOff x="881" y="58"/>
            <a:chExt cx="320" cy="45"/>
          </a:xfrm>
        </xdr:grpSpPr>
        <xdr:pic>
          <xdr:nvPicPr>
            <xdr:cNvPr id="4275" name="Picture 17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276" name="Picture 18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FF00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277" name="Picture 18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4278" name="Group 182">
            <a:hlinkClick xmlns:r="http://schemas.openxmlformats.org/officeDocument/2006/relationships" r:id="rId31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10" y="55"/>
            <a:ext cx="320" cy="125"/>
            <a:chOff x="881" y="109"/>
            <a:chExt cx="320" cy="125"/>
          </a:xfrm>
        </xdr:grpSpPr>
        <xdr:pic>
          <xdr:nvPicPr>
            <xdr:cNvPr id="4279" name="Picture 18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4280" name="Rectangle 18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4281" name="Picture 18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282" name="Picture 18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923925</xdr:colOff>
      <xdr:row>2</xdr:row>
      <xdr:rowOff>76200</xdr:rowOff>
    </xdr:from>
    <xdr:to>
      <xdr:col>8</xdr:col>
      <xdr:colOff>66675</xdr:colOff>
      <xdr:row>9</xdr:row>
      <xdr:rowOff>133350</xdr:rowOff>
    </xdr:to>
    <xdr:pic>
      <xdr:nvPicPr>
        <xdr:cNvPr id="5226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695325"/>
          <a:ext cx="18859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1162050</xdr:colOff>
      <xdr:row>0</xdr:row>
      <xdr:rowOff>28575</xdr:rowOff>
    </xdr:from>
    <xdr:to>
      <xdr:col>9</xdr:col>
      <xdr:colOff>0</xdr:colOff>
      <xdr:row>0</xdr:row>
      <xdr:rowOff>409575</xdr:rowOff>
    </xdr:to>
    <xdr:pic>
      <xdr:nvPicPr>
        <xdr:cNvPr id="5227" name="Picture 107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8575"/>
          <a:ext cx="16954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95250</xdr:colOff>
      <xdr:row>11</xdr:row>
      <xdr:rowOff>85725</xdr:rowOff>
    </xdr:from>
    <xdr:to>
      <xdr:col>12</xdr:col>
      <xdr:colOff>85725</xdr:colOff>
      <xdr:row>34</xdr:row>
      <xdr:rowOff>95250</xdr:rowOff>
    </xdr:to>
    <xdr:grpSp>
      <xdr:nvGrpSpPr>
        <xdr:cNvPr id="5263" name="Group 143"/>
        <xdr:cNvGrpSpPr>
          <a:grpSpLocks/>
        </xdr:cNvGrpSpPr>
      </xdr:nvGrpSpPr>
      <xdr:grpSpPr bwMode="auto">
        <a:xfrm>
          <a:off x="6781800" y="2428875"/>
          <a:ext cx="1819275" cy="5172075"/>
          <a:chOff x="712" y="255"/>
          <a:chExt cx="191" cy="543"/>
        </a:xfrm>
      </xdr:grpSpPr>
      <xdr:sp macro="" textlink="">
        <xdr:nvSpPr>
          <xdr:cNvPr id="5229" name="Text Box 109">
            <a:hlinkClick xmlns:r="http://schemas.openxmlformats.org/officeDocument/2006/relationships" r:id="rId3" tooltip="Wedding Budget Summary"/>
          </xdr:cNvPr>
          <xdr:cNvSpPr txBox="1">
            <a:spLocks noChangeArrowheads="1"/>
          </xdr:cNvSpPr>
        </xdr:nvSpPr>
        <xdr:spPr bwMode="auto">
          <a:xfrm>
            <a:off x="712" y="25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Wedding Budget Summary</a:t>
            </a:r>
          </a:p>
        </xdr:txBody>
      </xdr:sp>
      <xdr:sp macro="" textlink="">
        <xdr:nvSpPr>
          <xdr:cNvPr id="5230" name="Text Box 110">
            <a:hlinkClick xmlns:r="http://schemas.openxmlformats.org/officeDocument/2006/relationships" r:id="rId4" tooltip="Contributions"/>
          </xdr:cNvPr>
          <xdr:cNvSpPr txBox="1">
            <a:spLocks noChangeArrowheads="1"/>
          </xdr:cNvSpPr>
        </xdr:nvSpPr>
        <xdr:spPr bwMode="auto">
          <a:xfrm>
            <a:off x="712" y="28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Contributions</a:t>
            </a:r>
          </a:p>
        </xdr:txBody>
      </xdr:sp>
      <xdr:sp macro="" textlink="">
        <xdr:nvSpPr>
          <xdr:cNvPr id="5231" name="Text Box 111">
            <a:hlinkClick xmlns:r="http://schemas.openxmlformats.org/officeDocument/2006/relationships" r:id="rId5" tooltip="Budget Estimator"/>
          </xdr:cNvPr>
          <xdr:cNvSpPr txBox="1">
            <a:spLocks noChangeArrowheads="1"/>
          </xdr:cNvSpPr>
        </xdr:nvSpPr>
        <xdr:spPr bwMode="auto">
          <a:xfrm>
            <a:off x="712" y="32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Budget Estimator</a:t>
            </a:r>
          </a:p>
        </xdr:txBody>
      </xdr:sp>
      <xdr:sp macro="" textlink="">
        <xdr:nvSpPr>
          <xdr:cNvPr id="5232" name="Text Box 112">
            <a:hlinkClick xmlns:r="http://schemas.openxmlformats.org/officeDocument/2006/relationships" r:id="rId6" tooltip="Stationery"/>
          </xdr:cNvPr>
          <xdr:cNvSpPr txBox="1">
            <a:spLocks noChangeArrowheads="1"/>
          </xdr:cNvSpPr>
        </xdr:nvSpPr>
        <xdr:spPr bwMode="auto">
          <a:xfrm>
            <a:off x="712" y="35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Stationery</a:t>
            </a:r>
          </a:p>
        </xdr:txBody>
      </xdr:sp>
      <xdr:sp macro="" textlink="">
        <xdr:nvSpPr>
          <xdr:cNvPr id="5233" name="Text Box 113">
            <a:hlinkClick xmlns:r="http://schemas.openxmlformats.org/officeDocument/2006/relationships" r:id="rId7" tooltip="Attire"/>
          </xdr:cNvPr>
          <xdr:cNvSpPr txBox="1">
            <a:spLocks noChangeArrowheads="1"/>
          </xdr:cNvSpPr>
        </xdr:nvSpPr>
        <xdr:spPr bwMode="auto">
          <a:xfrm>
            <a:off x="712" y="39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Attire</a:t>
            </a:r>
          </a:p>
        </xdr:txBody>
      </xdr:sp>
      <xdr:sp macro="" textlink="">
        <xdr:nvSpPr>
          <xdr:cNvPr id="5234" name="Text Box 114">
            <a:hlinkClick xmlns:r="http://schemas.openxmlformats.org/officeDocument/2006/relationships" r:id="rId8" tooltip="Ceremony"/>
          </xdr:cNvPr>
          <xdr:cNvSpPr txBox="1">
            <a:spLocks noChangeArrowheads="1"/>
          </xdr:cNvSpPr>
        </xdr:nvSpPr>
        <xdr:spPr bwMode="auto">
          <a:xfrm>
            <a:off x="712" y="42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Ceremony</a:t>
            </a:r>
          </a:p>
        </xdr:txBody>
      </xdr:sp>
      <xdr:sp macro="" textlink="">
        <xdr:nvSpPr>
          <xdr:cNvPr id="5235" name="Text Box 115">
            <a:hlinkClick xmlns:r="http://schemas.openxmlformats.org/officeDocument/2006/relationships" r:id="rId9" tooltip="Reception"/>
          </xdr:cNvPr>
          <xdr:cNvSpPr txBox="1">
            <a:spLocks noChangeArrowheads="1"/>
          </xdr:cNvSpPr>
        </xdr:nvSpPr>
        <xdr:spPr bwMode="auto">
          <a:xfrm>
            <a:off x="712" y="45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Reception</a:t>
            </a:r>
          </a:p>
        </xdr:txBody>
      </xdr:sp>
      <xdr:sp macro="" textlink="">
        <xdr:nvSpPr>
          <xdr:cNvPr id="5236" name="Text Box 116">
            <a:hlinkClick xmlns:r="http://schemas.openxmlformats.org/officeDocument/2006/relationships" r:id="rId10" tooltip="Transport"/>
          </xdr:cNvPr>
          <xdr:cNvSpPr txBox="1">
            <a:spLocks noChangeArrowheads="1"/>
          </xdr:cNvSpPr>
        </xdr:nvSpPr>
        <xdr:spPr bwMode="auto">
          <a:xfrm>
            <a:off x="712" y="49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Transport</a:t>
            </a:r>
          </a:p>
        </xdr:txBody>
      </xdr:sp>
      <xdr:sp macro="" textlink="">
        <xdr:nvSpPr>
          <xdr:cNvPr id="5237" name="Text Box 117">
            <a:hlinkClick xmlns:r="http://schemas.openxmlformats.org/officeDocument/2006/relationships" r:id="rId11" tooltip="Photos and Video"/>
          </xdr:cNvPr>
          <xdr:cNvSpPr txBox="1">
            <a:spLocks noChangeArrowheads="1"/>
          </xdr:cNvSpPr>
        </xdr:nvSpPr>
        <xdr:spPr bwMode="auto">
          <a:xfrm>
            <a:off x="712" y="52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Photos and Video</a:t>
            </a:r>
          </a:p>
        </xdr:txBody>
      </xdr:sp>
      <xdr:sp macro="" textlink="">
        <xdr:nvSpPr>
          <xdr:cNvPr id="5238" name="Text Box 118">
            <a:hlinkClick xmlns:r="http://schemas.openxmlformats.org/officeDocument/2006/relationships" r:id="rId12" tooltip="Flowers"/>
          </xdr:cNvPr>
          <xdr:cNvSpPr txBox="1">
            <a:spLocks noChangeArrowheads="1"/>
          </xdr:cNvSpPr>
        </xdr:nvSpPr>
        <xdr:spPr bwMode="auto">
          <a:xfrm>
            <a:off x="712" y="56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Flowers</a:t>
            </a:r>
          </a:p>
        </xdr:txBody>
      </xdr:sp>
      <xdr:sp macro="" textlink="">
        <xdr:nvSpPr>
          <xdr:cNvPr id="5239" name="Text Box 119">
            <a:hlinkClick xmlns:r="http://schemas.openxmlformats.org/officeDocument/2006/relationships" r:id="rId13" tooltip="Gifts"/>
          </xdr:cNvPr>
          <xdr:cNvSpPr txBox="1">
            <a:spLocks noChangeArrowheads="1"/>
          </xdr:cNvSpPr>
        </xdr:nvSpPr>
        <xdr:spPr bwMode="auto">
          <a:xfrm>
            <a:off x="712" y="59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Gifts</a:t>
            </a:r>
          </a:p>
        </xdr:txBody>
      </xdr:sp>
      <xdr:sp macro="" textlink="">
        <xdr:nvSpPr>
          <xdr:cNvPr id="5240" name="Text Box 120">
            <a:hlinkClick xmlns:r="http://schemas.openxmlformats.org/officeDocument/2006/relationships" r:id="rId14" tooltip="Honeymoon"/>
          </xdr:cNvPr>
          <xdr:cNvSpPr txBox="1">
            <a:spLocks noChangeArrowheads="1"/>
          </xdr:cNvSpPr>
        </xdr:nvSpPr>
        <xdr:spPr bwMode="auto">
          <a:xfrm>
            <a:off x="712" y="62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Honeymoon</a:t>
            </a:r>
          </a:p>
        </xdr:txBody>
      </xdr:sp>
      <xdr:sp macro="" textlink="">
        <xdr:nvSpPr>
          <xdr:cNvPr id="5241" name="Text Box 121">
            <a:hlinkClick xmlns:r="http://schemas.openxmlformats.org/officeDocument/2006/relationships" r:id="rId15" tooltip="Other Expenses"/>
          </xdr:cNvPr>
          <xdr:cNvSpPr txBox="1">
            <a:spLocks noChangeArrowheads="1"/>
          </xdr:cNvSpPr>
        </xdr:nvSpPr>
        <xdr:spPr bwMode="auto">
          <a:xfrm>
            <a:off x="712" y="66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Other Expenses</a:t>
            </a:r>
          </a:p>
        </xdr:txBody>
      </xdr:sp>
      <xdr:sp macro="" textlink="">
        <xdr:nvSpPr>
          <xdr:cNvPr id="5242" name="Text Box 122">
            <a:hlinkClick xmlns:r="http://schemas.openxmlformats.org/officeDocument/2006/relationships" r:id="rId16" tooltip="Guest List"/>
          </xdr:cNvPr>
          <xdr:cNvSpPr txBox="1">
            <a:spLocks noChangeArrowheads="1"/>
          </xdr:cNvSpPr>
        </xdr:nvSpPr>
        <xdr:spPr bwMode="auto">
          <a:xfrm>
            <a:off x="712" y="69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Guest List</a:t>
            </a:r>
          </a:p>
        </xdr:txBody>
      </xdr:sp>
      <xdr:sp macro="" textlink="">
        <xdr:nvSpPr>
          <xdr:cNvPr id="5243" name="Text Box 123">
            <a:hlinkClick xmlns:r="http://schemas.openxmlformats.org/officeDocument/2006/relationships" r:id="rId17" tooltip="Contacts List"/>
          </xdr:cNvPr>
          <xdr:cNvSpPr txBox="1">
            <a:spLocks noChangeArrowheads="1"/>
          </xdr:cNvSpPr>
        </xdr:nvSpPr>
        <xdr:spPr bwMode="auto">
          <a:xfrm>
            <a:off x="712" y="73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Contacts List</a:t>
            </a:r>
          </a:p>
        </xdr:txBody>
      </xdr:sp>
      <xdr:sp macro="" textlink="">
        <xdr:nvSpPr>
          <xdr:cNvPr id="5244" name="Text Box 124">
            <a:hlinkClick xmlns:r="http://schemas.openxmlformats.org/officeDocument/2006/relationships" r:id="rId18" tooltip="End-User License Agreement"/>
          </xdr:cNvPr>
          <xdr:cNvSpPr txBox="1">
            <a:spLocks noChangeArrowheads="1"/>
          </xdr:cNvSpPr>
        </xdr:nvSpPr>
        <xdr:spPr bwMode="auto">
          <a:xfrm>
            <a:off x="712" y="76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License Agreement</a:t>
            </a:r>
          </a:p>
        </xdr:txBody>
      </xdr:sp>
    </xdr:grpSp>
    <xdr:clientData/>
  </xdr:twoCellAnchor>
  <xdr:twoCellAnchor>
    <xdr:from>
      <xdr:col>9</xdr:col>
      <xdr:colOff>85725</xdr:colOff>
      <xdr:row>0</xdr:row>
      <xdr:rowOff>38100</xdr:rowOff>
    </xdr:from>
    <xdr:to>
      <xdr:col>14</xdr:col>
      <xdr:colOff>85725</xdr:colOff>
      <xdr:row>10</xdr:row>
      <xdr:rowOff>133350</xdr:rowOff>
    </xdr:to>
    <xdr:grpSp>
      <xdr:nvGrpSpPr>
        <xdr:cNvPr id="5245" name="Group 125"/>
        <xdr:cNvGrpSpPr>
          <a:grpSpLocks/>
        </xdr:cNvGrpSpPr>
      </xdr:nvGrpSpPr>
      <xdr:grpSpPr bwMode="auto">
        <a:xfrm>
          <a:off x="6772275" y="38100"/>
          <a:ext cx="3048000" cy="2162175"/>
          <a:chOff x="710" y="4"/>
          <a:chExt cx="320" cy="227"/>
        </a:xfrm>
      </xdr:grpSpPr>
      <xdr:grpSp>
        <xdr:nvGrpSpPr>
          <xdr:cNvPr id="5246" name="Group 126"/>
          <xdr:cNvGrpSpPr>
            <a:grpSpLocks/>
          </xdr:cNvGrpSpPr>
        </xdr:nvGrpSpPr>
        <xdr:grpSpPr bwMode="auto">
          <a:xfrm>
            <a:off x="710" y="186"/>
            <a:ext cx="320" cy="45"/>
            <a:chOff x="1204" y="240"/>
            <a:chExt cx="320" cy="45"/>
          </a:xfrm>
        </xdr:grpSpPr>
        <xdr:pic>
          <xdr:nvPicPr>
            <xdr:cNvPr id="5247" name="Picture 127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248" name="Picture 128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249" name="Picture 129" descr="linked-in">
              <a:hlinkClick xmlns:r="http://schemas.openxmlformats.org/officeDocument/2006/relationships" r:id="rId21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250" name="Picture 130" descr="gplus">
              <a:hlinkClick xmlns:r="http://schemas.openxmlformats.org/officeDocument/2006/relationships" r:id="rId23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251" name="Picture 131" descr="facebook1">
              <a:hlinkClick xmlns:r="http://schemas.openxmlformats.org/officeDocument/2006/relationships" r:id="rId25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252" name="Picture 132" descr="pinterest1">
              <a:hlinkClick xmlns:r="http://schemas.openxmlformats.org/officeDocument/2006/relationships" r:id="rId27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253" name="Picture 133" descr="twitter1">
              <a:hlinkClick xmlns:r="http://schemas.openxmlformats.org/officeDocument/2006/relationships" r:id="rId29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254" name="Group 134">
            <a:hlinkClick xmlns:r="http://schemas.openxmlformats.org/officeDocument/2006/relationships" r:id="rId31" tooltip="Write your review about this template"/>
          </xdr:cNvPr>
          <xdr:cNvGrpSpPr>
            <a:grpSpLocks/>
          </xdr:cNvGrpSpPr>
        </xdr:nvGrpSpPr>
        <xdr:grpSpPr bwMode="auto">
          <a:xfrm>
            <a:off x="710" y="4"/>
            <a:ext cx="320" cy="45"/>
            <a:chOff x="881" y="58"/>
            <a:chExt cx="320" cy="45"/>
          </a:xfrm>
        </xdr:grpSpPr>
        <xdr:pic>
          <xdr:nvPicPr>
            <xdr:cNvPr id="5255" name="Picture 135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256" name="Picture 136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FF00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257" name="Picture 137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258" name="Group 138">
            <a:hlinkClick xmlns:r="http://schemas.openxmlformats.org/officeDocument/2006/relationships" r:id="rId31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10" y="55"/>
            <a:ext cx="320" cy="125"/>
            <a:chOff x="881" y="109"/>
            <a:chExt cx="320" cy="125"/>
          </a:xfrm>
        </xdr:grpSpPr>
        <xdr:pic>
          <xdr:nvPicPr>
            <xdr:cNvPr id="5259" name="Picture 139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5260" name="Rectangle 140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5261" name="Picture 141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262" name="Picture 142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68705" name="Picture 9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1</xdr:row>
      <xdr:rowOff>47625</xdr:rowOff>
    </xdr:from>
    <xdr:to>
      <xdr:col>0</xdr:col>
      <xdr:colOff>466725</xdr:colOff>
      <xdr:row>3</xdr:row>
      <xdr:rowOff>9525</xdr:rowOff>
    </xdr:to>
    <xdr:grpSp>
      <xdr:nvGrpSpPr>
        <xdr:cNvPr id="68708" name="Group 100">
          <a:hlinkClick xmlns:r="http://schemas.openxmlformats.org/officeDocument/2006/relationships" r:id="rId2" tooltip="Home"/>
        </xdr:cNvPr>
        <xdr:cNvGrpSpPr>
          <a:grpSpLocks/>
        </xdr:cNvGrpSpPr>
      </xdr:nvGrpSpPr>
      <xdr:grpSpPr bwMode="auto">
        <a:xfrm>
          <a:off x="66675" y="428625"/>
          <a:ext cx="400050" cy="342900"/>
          <a:chOff x="810" y="49"/>
          <a:chExt cx="49" cy="45"/>
        </a:xfrm>
      </xdr:grpSpPr>
      <xdr:sp macro="" textlink="">
        <xdr:nvSpPr>
          <xdr:cNvPr id="68706" name="Text Box 98"/>
          <xdr:cNvSpPr txBox="1">
            <a:spLocks noChangeArrowheads="1"/>
          </xdr:cNvSpPr>
        </xdr:nvSpPr>
        <xdr:spPr bwMode="auto">
          <a:xfrm>
            <a:off x="810" y="49"/>
            <a:ext cx="49" cy="4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244062" mc:Ignorable="a14" a14:legacySpreadsheetColorIndex="1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pic>
        <xdr:nvPicPr>
          <xdr:cNvPr id="68707" name="Picture 99" descr="home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8" y="56"/>
            <a:ext cx="34" cy="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0.50866</cdr:x>
      <cdr:y>0.49482</cdr:y>
    </cdr:from>
    <cdr:to>
      <cdr:x>0.50866</cdr:x>
      <cdr:y>0.49482</cdr:y>
    </cdr:to>
    <cdr:sp macro="" textlink="">
      <cdr:nvSpPr>
        <cdr:cNvPr id="2" name="Text Box -10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20584" y="144828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4772025</xdr:colOff>
      <xdr:row>2</xdr:row>
      <xdr:rowOff>76200</xdr:rowOff>
    </xdr:from>
    <xdr:to>
      <xdr:col>2</xdr:col>
      <xdr:colOff>85725</xdr:colOff>
      <xdr:row>9</xdr:row>
      <xdr:rowOff>66675</xdr:rowOff>
    </xdr:to>
    <xdr:pic>
      <xdr:nvPicPr>
        <xdr:cNvPr id="124929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695325"/>
          <a:ext cx="18859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4991100</xdr:colOff>
      <xdr:row>0</xdr:row>
      <xdr:rowOff>28575</xdr:rowOff>
    </xdr:from>
    <xdr:to>
      <xdr:col>4</xdr:col>
      <xdr:colOff>0</xdr:colOff>
      <xdr:row>0</xdr:row>
      <xdr:rowOff>409575</xdr:rowOff>
    </xdr:to>
    <xdr:pic>
      <xdr:nvPicPr>
        <xdr:cNvPr id="124932" name="Picture 4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8575"/>
          <a:ext cx="16954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85725</xdr:colOff>
      <xdr:row>11</xdr:row>
      <xdr:rowOff>9525</xdr:rowOff>
    </xdr:from>
    <xdr:to>
      <xdr:col>7</xdr:col>
      <xdr:colOff>47625</xdr:colOff>
      <xdr:row>34</xdr:row>
      <xdr:rowOff>66675</xdr:rowOff>
    </xdr:to>
    <xdr:grpSp>
      <xdr:nvGrpSpPr>
        <xdr:cNvPr id="124968" name="Group 40"/>
        <xdr:cNvGrpSpPr>
          <a:grpSpLocks/>
        </xdr:cNvGrpSpPr>
      </xdr:nvGrpSpPr>
      <xdr:grpSpPr bwMode="auto">
        <a:xfrm>
          <a:off x="6772275" y="2428875"/>
          <a:ext cx="1819275" cy="5172075"/>
          <a:chOff x="711" y="255"/>
          <a:chExt cx="191" cy="543"/>
        </a:xfrm>
      </xdr:grpSpPr>
      <xdr:sp macro="" textlink="">
        <xdr:nvSpPr>
          <xdr:cNvPr id="124934" name="Text Box 6">
            <a:hlinkClick xmlns:r="http://schemas.openxmlformats.org/officeDocument/2006/relationships" r:id="rId3" tooltip="Wedding Budget Summary"/>
          </xdr:cNvPr>
          <xdr:cNvSpPr txBox="1">
            <a:spLocks noChangeArrowheads="1"/>
          </xdr:cNvSpPr>
        </xdr:nvSpPr>
        <xdr:spPr bwMode="auto">
          <a:xfrm>
            <a:off x="711" y="25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Wedding Budget Summary</a:t>
            </a:r>
          </a:p>
        </xdr:txBody>
      </xdr:sp>
      <xdr:sp macro="" textlink="">
        <xdr:nvSpPr>
          <xdr:cNvPr id="124935" name="Text Box 7">
            <a:hlinkClick xmlns:r="http://schemas.openxmlformats.org/officeDocument/2006/relationships" r:id="rId4" tooltip="Contributions"/>
          </xdr:cNvPr>
          <xdr:cNvSpPr txBox="1">
            <a:spLocks noChangeArrowheads="1"/>
          </xdr:cNvSpPr>
        </xdr:nvSpPr>
        <xdr:spPr bwMode="auto">
          <a:xfrm>
            <a:off x="711" y="28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Contributions</a:t>
            </a:r>
          </a:p>
        </xdr:txBody>
      </xdr:sp>
      <xdr:sp macro="" textlink="">
        <xdr:nvSpPr>
          <xdr:cNvPr id="124936" name="Text Box 8">
            <a:hlinkClick xmlns:r="http://schemas.openxmlformats.org/officeDocument/2006/relationships" r:id="rId5" tooltip="Budget Estimator"/>
          </xdr:cNvPr>
          <xdr:cNvSpPr txBox="1">
            <a:spLocks noChangeArrowheads="1"/>
          </xdr:cNvSpPr>
        </xdr:nvSpPr>
        <xdr:spPr bwMode="auto">
          <a:xfrm>
            <a:off x="711" y="32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Budget Estimator</a:t>
            </a:r>
          </a:p>
        </xdr:txBody>
      </xdr:sp>
      <xdr:sp macro="" textlink="">
        <xdr:nvSpPr>
          <xdr:cNvPr id="124937" name="Text Box 9">
            <a:hlinkClick xmlns:r="http://schemas.openxmlformats.org/officeDocument/2006/relationships" r:id="rId6" tooltip="Stationery"/>
          </xdr:cNvPr>
          <xdr:cNvSpPr txBox="1">
            <a:spLocks noChangeArrowheads="1"/>
          </xdr:cNvSpPr>
        </xdr:nvSpPr>
        <xdr:spPr bwMode="auto">
          <a:xfrm>
            <a:off x="711" y="35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Stationery</a:t>
            </a:r>
          </a:p>
        </xdr:txBody>
      </xdr:sp>
      <xdr:sp macro="" textlink="">
        <xdr:nvSpPr>
          <xdr:cNvPr id="124938" name="Text Box 10">
            <a:hlinkClick xmlns:r="http://schemas.openxmlformats.org/officeDocument/2006/relationships" r:id="rId7" tooltip="Attire"/>
          </xdr:cNvPr>
          <xdr:cNvSpPr txBox="1">
            <a:spLocks noChangeArrowheads="1"/>
          </xdr:cNvSpPr>
        </xdr:nvSpPr>
        <xdr:spPr bwMode="auto">
          <a:xfrm>
            <a:off x="711" y="39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Attire</a:t>
            </a:r>
          </a:p>
        </xdr:txBody>
      </xdr:sp>
      <xdr:sp macro="" textlink="">
        <xdr:nvSpPr>
          <xdr:cNvPr id="124939" name="Text Box 11">
            <a:hlinkClick xmlns:r="http://schemas.openxmlformats.org/officeDocument/2006/relationships" r:id="rId8" tooltip="Ceremony"/>
          </xdr:cNvPr>
          <xdr:cNvSpPr txBox="1">
            <a:spLocks noChangeArrowheads="1"/>
          </xdr:cNvSpPr>
        </xdr:nvSpPr>
        <xdr:spPr bwMode="auto">
          <a:xfrm>
            <a:off x="711" y="42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Ceremony</a:t>
            </a:r>
          </a:p>
        </xdr:txBody>
      </xdr:sp>
      <xdr:sp macro="" textlink="">
        <xdr:nvSpPr>
          <xdr:cNvPr id="124940" name="Text Box 12">
            <a:hlinkClick xmlns:r="http://schemas.openxmlformats.org/officeDocument/2006/relationships" r:id="rId9" tooltip="Reception"/>
          </xdr:cNvPr>
          <xdr:cNvSpPr txBox="1">
            <a:spLocks noChangeArrowheads="1"/>
          </xdr:cNvSpPr>
        </xdr:nvSpPr>
        <xdr:spPr bwMode="auto">
          <a:xfrm>
            <a:off x="711" y="45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Reception</a:t>
            </a:r>
          </a:p>
        </xdr:txBody>
      </xdr:sp>
      <xdr:sp macro="" textlink="">
        <xdr:nvSpPr>
          <xdr:cNvPr id="124941" name="Text Box 13">
            <a:hlinkClick xmlns:r="http://schemas.openxmlformats.org/officeDocument/2006/relationships" r:id="rId10" tooltip="Transport"/>
          </xdr:cNvPr>
          <xdr:cNvSpPr txBox="1">
            <a:spLocks noChangeArrowheads="1"/>
          </xdr:cNvSpPr>
        </xdr:nvSpPr>
        <xdr:spPr bwMode="auto">
          <a:xfrm>
            <a:off x="711" y="49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Transport</a:t>
            </a:r>
          </a:p>
        </xdr:txBody>
      </xdr:sp>
      <xdr:sp macro="" textlink="">
        <xdr:nvSpPr>
          <xdr:cNvPr id="124942" name="Text Box 14">
            <a:hlinkClick xmlns:r="http://schemas.openxmlformats.org/officeDocument/2006/relationships" r:id="rId11" tooltip="Photos and Video"/>
          </xdr:cNvPr>
          <xdr:cNvSpPr txBox="1">
            <a:spLocks noChangeArrowheads="1"/>
          </xdr:cNvSpPr>
        </xdr:nvSpPr>
        <xdr:spPr bwMode="auto">
          <a:xfrm>
            <a:off x="711" y="52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Photos and Video</a:t>
            </a:r>
          </a:p>
        </xdr:txBody>
      </xdr:sp>
      <xdr:sp macro="" textlink="">
        <xdr:nvSpPr>
          <xdr:cNvPr id="124943" name="Text Box 15">
            <a:hlinkClick xmlns:r="http://schemas.openxmlformats.org/officeDocument/2006/relationships" r:id="rId12" tooltip="Flowers"/>
          </xdr:cNvPr>
          <xdr:cNvSpPr txBox="1">
            <a:spLocks noChangeArrowheads="1"/>
          </xdr:cNvSpPr>
        </xdr:nvSpPr>
        <xdr:spPr bwMode="auto">
          <a:xfrm>
            <a:off x="711" y="56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Flowers</a:t>
            </a:r>
          </a:p>
        </xdr:txBody>
      </xdr:sp>
      <xdr:sp macro="" textlink="">
        <xdr:nvSpPr>
          <xdr:cNvPr id="124944" name="Text Box 16">
            <a:hlinkClick xmlns:r="http://schemas.openxmlformats.org/officeDocument/2006/relationships" r:id="rId13" tooltip="Gifts"/>
          </xdr:cNvPr>
          <xdr:cNvSpPr txBox="1">
            <a:spLocks noChangeArrowheads="1"/>
          </xdr:cNvSpPr>
        </xdr:nvSpPr>
        <xdr:spPr bwMode="auto">
          <a:xfrm>
            <a:off x="711" y="59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Gifts</a:t>
            </a:r>
          </a:p>
        </xdr:txBody>
      </xdr:sp>
      <xdr:sp macro="" textlink="">
        <xdr:nvSpPr>
          <xdr:cNvPr id="124945" name="Text Box 17">
            <a:hlinkClick xmlns:r="http://schemas.openxmlformats.org/officeDocument/2006/relationships" r:id="rId14" tooltip="Honeymoon"/>
          </xdr:cNvPr>
          <xdr:cNvSpPr txBox="1">
            <a:spLocks noChangeArrowheads="1"/>
          </xdr:cNvSpPr>
        </xdr:nvSpPr>
        <xdr:spPr bwMode="auto">
          <a:xfrm>
            <a:off x="711" y="62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Honeymoon</a:t>
            </a:r>
          </a:p>
        </xdr:txBody>
      </xdr:sp>
      <xdr:sp macro="" textlink="">
        <xdr:nvSpPr>
          <xdr:cNvPr id="124946" name="Text Box 18">
            <a:hlinkClick xmlns:r="http://schemas.openxmlformats.org/officeDocument/2006/relationships" r:id="rId15" tooltip="Other Expenses"/>
          </xdr:cNvPr>
          <xdr:cNvSpPr txBox="1">
            <a:spLocks noChangeArrowheads="1"/>
          </xdr:cNvSpPr>
        </xdr:nvSpPr>
        <xdr:spPr bwMode="auto">
          <a:xfrm>
            <a:off x="711" y="66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Other Expenses</a:t>
            </a:r>
          </a:p>
        </xdr:txBody>
      </xdr:sp>
      <xdr:sp macro="" textlink="">
        <xdr:nvSpPr>
          <xdr:cNvPr id="124947" name="Text Box 19">
            <a:hlinkClick xmlns:r="http://schemas.openxmlformats.org/officeDocument/2006/relationships" r:id="rId16" tooltip="Guest List"/>
          </xdr:cNvPr>
          <xdr:cNvSpPr txBox="1">
            <a:spLocks noChangeArrowheads="1"/>
          </xdr:cNvSpPr>
        </xdr:nvSpPr>
        <xdr:spPr bwMode="auto">
          <a:xfrm>
            <a:off x="711" y="69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Guest List</a:t>
            </a:r>
          </a:p>
        </xdr:txBody>
      </xdr:sp>
      <xdr:sp macro="" textlink="">
        <xdr:nvSpPr>
          <xdr:cNvPr id="124948" name="Text Box 20">
            <a:hlinkClick xmlns:r="http://schemas.openxmlformats.org/officeDocument/2006/relationships" r:id="rId17" tooltip="Contacts List"/>
          </xdr:cNvPr>
          <xdr:cNvSpPr txBox="1">
            <a:spLocks noChangeArrowheads="1"/>
          </xdr:cNvSpPr>
        </xdr:nvSpPr>
        <xdr:spPr bwMode="auto">
          <a:xfrm>
            <a:off x="711" y="73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Contacts List</a:t>
            </a:r>
          </a:p>
        </xdr:txBody>
      </xdr:sp>
      <xdr:sp macro="" textlink="">
        <xdr:nvSpPr>
          <xdr:cNvPr id="124949" name="Text Box 21">
            <a:hlinkClick xmlns:r="http://schemas.openxmlformats.org/officeDocument/2006/relationships" r:id="rId18" tooltip="End-User License Agreement"/>
          </xdr:cNvPr>
          <xdr:cNvSpPr txBox="1">
            <a:spLocks noChangeArrowheads="1"/>
          </xdr:cNvSpPr>
        </xdr:nvSpPr>
        <xdr:spPr bwMode="auto">
          <a:xfrm>
            <a:off x="711" y="76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License Agreement</a:t>
            </a:r>
          </a:p>
        </xdr:txBody>
      </xdr:sp>
    </xdr:grpSp>
    <xdr:clientData/>
  </xdr:twoCellAnchor>
  <xdr:twoCellAnchor>
    <xdr:from>
      <xdr:col>4</xdr:col>
      <xdr:colOff>76200</xdr:colOff>
      <xdr:row>0</xdr:row>
      <xdr:rowOff>38100</xdr:rowOff>
    </xdr:from>
    <xdr:to>
      <xdr:col>9</xdr:col>
      <xdr:colOff>47625</xdr:colOff>
      <xdr:row>10</xdr:row>
      <xdr:rowOff>57150</xdr:rowOff>
    </xdr:to>
    <xdr:grpSp>
      <xdr:nvGrpSpPr>
        <xdr:cNvPr id="124950" name="Group 22"/>
        <xdr:cNvGrpSpPr>
          <a:grpSpLocks/>
        </xdr:cNvGrpSpPr>
      </xdr:nvGrpSpPr>
      <xdr:grpSpPr bwMode="auto">
        <a:xfrm>
          <a:off x="6762750" y="38100"/>
          <a:ext cx="3048000" cy="2162175"/>
          <a:chOff x="710" y="4"/>
          <a:chExt cx="320" cy="227"/>
        </a:xfrm>
      </xdr:grpSpPr>
      <xdr:grpSp>
        <xdr:nvGrpSpPr>
          <xdr:cNvPr id="124951" name="Group 23"/>
          <xdr:cNvGrpSpPr>
            <a:grpSpLocks/>
          </xdr:cNvGrpSpPr>
        </xdr:nvGrpSpPr>
        <xdr:grpSpPr bwMode="auto">
          <a:xfrm>
            <a:off x="710" y="186"/>
            <a:ext cx="320" cy="45"/>
            <a:chOff x="1204" y="240"/>
            <a:chExt cx="320" cy="45"/>
          </a:xfrm>
        </xdr:grpSpPr>
        <xdr:pic>
          <xdr:nvPicPr>
            <xdr:cNvPr id="124952" name="Picture 24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24953" name="Picture 2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24954" name="Picture 26" descr="linked-in">
              <a:hlinkClick xmlns:r="http://schemas.openxmlformats.org/officeDocument/2006/relationships" r:id="rId21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24955" name="Picture 27" descr="gplus">
              <a:hlinkClick xmlns:r="http://schemas.openxmlformats.org/officeDocument/2006/relationships" r:id="rId23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24956" name="Picture 28" descr="facebook1">
              <a:hlinkClick xmlns:r="http://schemas.openxmlformats.org/officeDocument/2006/relationships" r:id="rId25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24957" name="Picture 29" descr="pinterest1">
              <a:hlinkClick xmlns:r="http://schemas.openxmlformats.org/officeDocument/2006/relationships" r:id="rId27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24958" name="Picture 30" descr="twitter1">
              <a:hlinkClick xmlns:r="http://schemas.openxmlformats.org/officeDocument/2006/relationships" r:id="rId29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24959" name="Group 31">
            <a:hlinkClick xmlns:r="http://schemas.openxmlformats.org/officeDocument/2006/relationships" r:id="rId31" tooltip="Write your review about this template"/>
          </xdr:cNvPr>
          <xdr:cNvGrpSpPr>
            <a:grpSpLocks/>
          </xdr:cNvGrpSpPr>
        </xdr:nvGrpSpPr>
        <xdr:grpSpPr bwMode="auto">
          <a:xfrm>
            <a:off x="710" y="4"/>
            <a:ext cx="320" cy="45"/>
            <a:chOff x="881" y="58"/>
            <a:chExt cx="320" cy="45"/>
          </a:xfrm>
        </xdr:grpSpPr>
        <xdr:pic>
          <xdr:nvPicPr>
            <xdr:cNvPr id="124960" name="Picture 32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24961" name="Picture 33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FF00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24962" name="Picture 34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24963" name="Group 35">
            <a:hlinkClick xmlns:r="http://schemas.openxmlformats.org/officeDocument/2006/relationships" r:id="rId31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10" y="55"/>
            <a:ext cx="320" cy="125"/>
            <a:chOff x="881" y="109"/>
            <a:chExt cx="320" cy="125"/>
          </a:xfrm>
        </xdr:grpSpPr>
        <xdr:pic>
          <xdr:nvPicPr>
            <xdr:cNvPr id="124964" name="Picture 36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24965" name="Rectangle 37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24966" name="Picture 38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24967" name="Picture 39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2</xdr:row>
      <xdr:rowOff>66675</xdr:rowOff>
    </xdr:from>
    <xdr:to>
      <xdr:col>5</xdr:col>
      <xdr:colOff>971550</xdr:colOff>
      <xdr:row>9</xdr:row>
      <xdr:rowOff>57150</xdr:rowOff>
    </xdr:to>
    <xdr:pic>
      <xdr:nvPicPr>
        <xdr:cNvPr id="18626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695325"/>
          <a:ext cx="18859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304800</xdr:colOff>
      <xdr:row>0</xdr:row>
      <xdr:rowOff>28575</xdr:rowOff>
    </xdr:from>
    <xdr:to>
      <xdr:col>6</xdr:col>
      <xdr:colOff>0</xdr:colOff>
      <xdr:row>0</xdr:row>
      <xdr:rowOff>409575</xdr:rowOff>
    </xdr:to>
    <xdr:pic>
      <xdr:nvPicPr>
        <xdr:cNvPr id="18627" name="Picture 195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8575"/>
          <a:ext cx="16954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10</xdr:row>
      <xdr:rowOff>276225</xdr:rowOff>
    </xdr:from>
    <xdr:to>
      <xdr:col>9</xdr:col>
      <xdr:colOff>76200</xdr:colOff>
      <xdr:row>32</xdr:row>
      <xdr:rowOff>38100</xdr:rowOff>
    </xdr:to>
    <xdr:grpSp>
      <xdr:nvGrpSpPr>
        <xdr:cNvPr id="18663" name="Group 231"/>
        <xdr:cNvGrpSpPr>
          <a:grpSpLocks/>
        </xdr:cNvGrpSpPr>
      </xdr:nvGrpSpPr>
      <xdr:grpSpPr bwMode="auto">
        <a:xfrm>
          <a:off x="6772275" y="2428875"/>
          <a:ext cx="1819275" cy="5172075"/>
          <a:chOff x="711" y="255"/>
          <a:chExt cx="191" cy="543"/>
        </a:xfrm>
      </xdr:grpSpPr>
      <xdr:sp macro="" textlink="">
        <xdr:nvSpPr>
          <xdr:cNvPr id="18629" name="Text Box 197">
            <a:hlinkClick xmlns:r="http://schemas.openxmlformats.org/officeDocument/2006/relationships" r:id="rId3" tooltip="Wedding Budget Summary"/>
          </xdr:cNvPr>
          <xdr:cNvSpPr txBox="1">
            <a:spLocks noChangeArrowheads="1"/>
          </xdr:cNvSpPr>
        </xdr:nvSpPr>
        <xdr:spPr bwMode="auto">
          <a:xfrm>
            <a:off x="711" y="25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Wedding Budget Summary</a:t>
            </a:r>
          </a:p>
        </xdr:txBody>
      </xdr:sp>
      <xdr:sp macro="" textlink="">
        <xdr:nvSpPr>
          <xdr:cNvPr id="18630" name="Text Box 198">
            <a:hlinkClick xmlns:r="http://schemas.openxmlformats.org/officeDocument/2006/relationships" r:id="rId4" tooltip="Contributions"/>
          </xdr:cNvPr>
          <xdr:cNvSpPr txBox="1">
            <a:spLocks noChangeArrowheads="1"/>
          </xdr:cNvSpPr>
        </xdr:nvSpPr>
        <xdr:spPr bwMode="auto">
          <a:xfrm>
            <a:off x="711" y="28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Contributions</a:t>
            </a:r>
          </a:p>
        </xdr:txBody>
      </xdr:sp>
      <xdr:sp macro="" textlink="">
        <xdr:nvSpPr>
          <xdr:cNvPr id="18631" name="Text Box 199">
            <a:hlinkClick xmlns:r="http://schemas.openxmlformats.org/officeDocument/2006/relationships" r:id="rId5" tooltip="Budget Estimator"/>
          </xdr:cNvPr>
          <xdr:cNvSpPr txBox="1">
            <a:spLocks noChangeArrowheads="1"/>
          </xdr:cNvSpPr>
        </xdr:nvSpPr>
        <xdr:spPr bwMode="auto">
          <a:xfrm>
            <a:off x="711" y="32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Budget Estimator</a:t>
            </a:r>
          </a:p>
        </xdr:txBody>
      </xdr:sp>
      <xdr:sp macro="" textlink="">
        <xdr:nvSpPr>
          <xdr:cNvPr id="18632" name="Text Box 200">
            <a:hlinkClick xmlns:r="http://schemas.openxmlformats.org/officeDocument/2006/relationships" r:id="rId6" tooltip="Stationery"/>
          </xdr:cNvPr>
          <xdr:cNvSpPr txBox="1">
            <a:spLocks noChangeArrowheads="1"/>
          </xdr:cNvSpPr>
        </xdr:nvSpPr>
        <xdr:spPr bwMode="auto">
          <a:xfrm>
            <a:off x="711" y="35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Stationery</a:t>
            </a:r>
          </a:p>
        </xdr:txBody>
      </xdr:sp>
      <xdr:sp macro="" textlink="">
        <xdr:nvSpPr>
          <xdr:cNvPr id="18633" name="Text Box 201">
            <a:hlinkClick xmlns:r="http://schemas.openxmlformats.org/officeDocument/2006/relationships" r:id="rId7" tooltip="Attire"/>
          </xdr:cNvPr>
          <xdr:cNvSpPr txBox="1">
            <a:spLocks noChangeArrowheads="1"/>
          </xdr:cNvSpPr>
        </xdr:nvSpPr>
        <xdr:spPr bwMode="auto">
          <a:xfrm>
            <a:off x="711" y="39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Attire</a:t>
            </a:r>
          </a:p>
        </xdr:txBody>
      </xdr:sp>
      <xdr:sp macro="" textlink="">
        <xdr:nvSpPr>
          <xdr:cNvPr id="18634" name="Text Box 202">
            <a:hlinkClick xmlns:r="http://schemas.openxmlformats.org/officeDocument/2006/relationships" r:id="rId8" tooltip="Ceremony"/>
          </xdr:cNvPr>
          <xdr:cNvSpPr txBox="1">
            <a:spLocks noChangeArrowheads="1"/>
          </xdr:cNvSpPr>
        </xdr:nvSpPr>
        <xdr:spPr bwMode="auto">
          <a:xfrm>
            <a:off x="711" y="42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Ceremony</a:t>
            </a:r>
          </a:p>
        </xdr:txBody>
      </xdr:sp>
      <xdr:sp macro="" textlink="">
        <xdr:nvSpPr>
          <xdr:cNvPr id="18635" name="Text Box 203">
            <a:hlinkClick xmlns:r="http://schemas.openxmlformats.org/officeDocument/2006/relationships" r:id="rId9" tooltip="Reception"/>
          </xdr:cNvPr>
          <xdr:cNvSpPr txBox="1">
            <a:spLocks noChangeArrowheads="1"/>
          </xdr:cNvSpPr>
        </xdr:nvSpPr>
        <xdr:spPr bwMode="auto">
          <a:xfrm>
            <a:off x="711" y="45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Reception</a:t>
            </a:r>
          </a:p>
        </xdr:txBody>
      </xdr:sp>
      <xdr:sp macro="" textlink="">
        <xdr:nvSpPr>
          <xdr:cNvPr id="18636" name="Text Box 204">
            <a:hlinkClick xmlns:r="http://schemas.openxmlformats.org/officeDocument/2006/relationships" r:id="rId10" tooltip="Transport"/>
          </xdr:cNvPr>
          <xdr:cNvSpPr txBox="1">
            <a:spLocks noChangeArrowheads="1"/>
          </xdr:cNvSpPr>
        </xdr:nvSpPr>
        <xdr:spPr bwMode="auto">
          <a:xfrm>
            <a:off x="711" y="49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Transport</a:t>
            </a:r>
          </a:p>
        </xdr:txBody>
      </xdr:sp>
      <xdr:sp macro="" textlink="">
        <xdr:nvSpPr>
          <xdr:cNvPr id="18637" name="Text Box 205">
            <a:hlinkClick xmlns:r="http://schemas.openxmlformats.org/officeDocument/2006/relationships" r:id="rId11" tooltip="Photos and Video"/>
          </xdr:cNvPr>
          <xdr:cNvSpPr txBox="1">
            <a:spLocks noChangeArrowheads="1"/>
          </xdr:cNvSpPr>
        </xdr:nvSpPr>
        <xdr:spPr bwMode="auto">
          <a:xfrm>
            <a:off x="711" y="52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Photos and Video</a:t>
            </a:r>
          </a:p>
        </xdr:txBody>
      </xdr:sp>
      <xdr:sp macro="" textlink="">
        <xdr:nvSpPr>
          <xdr:cNvPr id="18638" name="Text Box 206">
            <a:hlinkClick xmlns:r="http://schemas.openxmlformats.org/officeDocument/2006/relationships" r:id="rId12" tooltip="Flowers"/>
          </xdr:cNvPr>
          <xdr:cNvSpPr txBox="1">
            <a:spLocks noChangeArrowheads="1"/>
          </xdr:cNvSpPr>
        </xdr:nvSpPr>
        <xdr:spPr bwMode="auto">
          <a:xfrm>
            <a:off x="711" y="56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Flowers</a:t>
            </a:r>
          </a:p>
        </xdr:txBody>
      </xdr:sp>
      <xdr:sp macro="" textlink="">
        <xdr:nvSpPr>
          <xdr:cNvPr id="18639" name="Text Box 207">
            <a:hlinkClick xmlns:r="http://schemas.openxmlformats.org/officeDocument/2006/relationships" r:id="rId13" tooltip="Gifts"/>
          </xdr:cNvPr>
          <xdr:cNvSpPr txBox="1">
            <a:spLocks noChangeArrowheads="1"/>
          </xdr:cNvSpPr>
        </xdr:nvSpPr>
        <xdr:spPr bwMode="auto">
          <a:xfrm>
            <a:off x="711" y="59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Gifts</a:t>
            </a:r>
          </a:p>
        </xdr:txBody>
      </xdr:sp>
      <xdr:sp macro="" textlink="">
        <xdr:nvSpPr>
          <xdr:cNvPr id="18640" name="Text Box 208">
            <a:hlinkClick xmlns:r="http://schemas.openxmlformats.org/officeDocument/2006/relationships" r:id="rId14" tooltip="Honeymoon"/>
          </xdr:cNvPr>
          <xdr:cNvSpPr txBox="1">
            <a:spLocks noChangeArrowheads="1"/>
          </xdr:cNvSpPr>
        </xdr:nvSpPr>
        <xdr:spPr bwMode="auto">
          <a:xfrm>
            <a:off x="711" y="62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Honeymoon</a:t>
            </a:r>
          </a:p>
        </xdr:txBody>
      </xdr:sp>
      <xdr:sp macro="" textlink="">
        <xdr:nvSpPr>
          <xdr:cNvPr id="18641" name="Text Box 209">
            <a:hlinkClick xmlns:r="http://schemas.openxmlformats.org/officeDocument/2006/relationships" r:id="rId15" tooltip="Other Expenses"/>
          </xdr:cNvPr>
          <xdr:cNvSpPr txBox="1">
            <a:spLocks noChangeArrowheads="1"/>
          </xdr:cNvSpPr>
        </xdr:nvSpPr>
        <xdr:spPr bwMode="auto">
          <a:xfrm>
            <a:off x="711" y="66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Other Expenses</a:t>
            </a:r>
          </a:p>
        </xdr:txBody>
      </xdr:sp>
      <xdr:sp macro="" textlink="">
        <xdr:nvSpPr>
          <xdr:cNvPr id="18642" name="Text Box 210">
            <a:hlinkClick xmlns:r="http://schemas.openxmlformats.org/officeDocument/2006/relationships" r:id="rId16" tooltip="Guest List"/>
          </xdr:cNvPr>
          <xdr:cNvSpPr txBox="1">
            <a:spLocks noChangeArrowheads="1"/>
          </xdr:cNvSpPr>
        </xdr:nvSpPr>
        <xdr:spPr bwMode="auto">
          <a:xfrm>
            <a:off x="711" y="69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Guest List</a:t>
            </a:r>
          </a:p>
        </xdr:txBody>
      </xdr:sp>
      <xdr:sp macro="" textlink="">
        <xdr:nvSpPr>
          <xdr:cNvPr id="18643" name="Text Box 211">
            <a:hlinkClick xmlns:r="http://schemas.openxmlformats.org/officeDocument/2006/relationships" r:id="rId17" tooltip="Contacts List"/>
          </xdr:cNvPr>
          <xdr:cNvSpPr txBox="1">
            <a:spLocks noChangeArrowheads="1"/>
          </xdr:cNvSpPr>
        </xdr:nvSpPr>
        <xdr:spPr bwMode="auto">
          <a:xfrm>
            <a:off x="711" y="73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Contacts List</a:t>
            </a:r>
          </a:p>
        </xdr:txBody>
      </xdr:sp>
      <xdr:sp macro="" textlink="">
        <xdr:nvSpPr>
          <xdr:cNvPr id="18644" name="Text Box 212">
            <a:hlinkClick xmlns:r="http://schemas.openxmlformats.org/officeDocument/2006/relationships" r:id="rId18" tooltip="End-User License Agreement"/>
          </xdr:cNvPr>
          <xdr:cNvSpPr txBox="1">
            <a:spLocks noChangeArrowheads="1"/>
          </xdr:cNvSpPr>
        </xdr:nvSpPr>
        <xdr:spPr bwMode="auto">
          <a:xfrm>
            <a:off x="711" y="76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License Agreement</a:t>
            </a:r>
          </a:p>
        </xdr:txBody>
      </xdr:sp>
    </xdr:grpSp>
    <xdr:clientData/>
  </xdr:twoCellAnchor>
  <xdr:twoCellAnchor>
    <xdr:from>
      <xdr:col>6</xdr:col>
      <xdr:colOff>76200</xdr:colOff>
      <xdr:row>0</xdr:row>
      <xdr:rowOff>38100</xdr:rowOff>
    </xdr:from>
    <xdr:to>
      <xdr:col>11</xdr:col>
      <xdr:colOff>76200</xdr:colOff>
      <xdr:row>10</xdr:row>
      <xdr:rowOff>47625</xdr:rowOff>
    </xdr:to>
    <xdr:grpSp>
      <xdr:nvGrpSpPr>
        <xdr:cNvPr id="18645" name="Group 213"/>
        <xdr:cNvGrpSpPr>
          <a:grpSpLocks/>
        </xdr:cNvGrpSpPr>
      </xdr:nvGrpSpPr>
      <xdr:grpSpPr bwMode="auto">
        <a:xfrm>
          <a:off x="6762750" y="38100"/>
          <a:ext cx="3048000" cy="2162175"/>
          <a:chOff x="710" y="4"/>
          <a:chExt cx="320" cy="227"/>
        </a:xfrm>
      </xdr:grpSpPr>
      <xdr:grpSp>
        <xdr:nvGrpSpPr>
          <xdr:cNvPr id="18646" name="Group 214"/>
          <xdr:cNvGrpSpPr>
            <a:grpSpLocks/>
          </xdr:cNvGrpSpPr>
        </xdr:nvGrpSpPr>
        <xdr:grpSpPr bwMode="auto">
          <a:xfrm>
            <a:off x="710" y="186"/>
            <a:ext cx="320" cy="45"/>
            <a:chOff x="1204" y="240"/>
            <a:chExt cx="320" cy="45"/>
          </a:xfrm>
        </xdr:grpSpPr>
        <xdr:pic>
          <xdr:nvPicPr>
            <xdr:cNvPr id="18647" name="Picture 21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8648" name="Picture 21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8649" name="Picture 217" descr="linked-in">
              <a:hlinkClick xmlns:r="http://schemas.openxmlformats.org/officeDocument/2006/relationships" r:id="rId21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8650" name="Picture 218" descr="gplus">
              <a:hlinkClick xmlns:r="http://schemas.openxmlformats.org/officeDocument/2006/relationships" r:id="rId23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8651" name="Picture 219" descr="facebook1">
              <a:hlinkClick xmlns:r="http://schemas.openxmlformats.org/officeDocument/2006/relationships" r:id="rId25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8652" name="Picture 220" descr="pinterest1">
              <a:hlinkClick xmlns:r="http://schemas.openxmlformats.org/officeDocument/2006/relationships" r:id="rId27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8653" name="Picture 221" descr="twitter1">
              <a:hlinkClick xmlns:r="http://schemas.openxmlformats.org/officeDocument/2006/relationships" r:id="rId29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8654" name="Group 222">
            <a:hlinkClick xmlns:r="http://schemas.openxmlformats.org/officeDocument/2006/relationships" r:id="rId31" tooltip="Write your review about this template"/>
          </xdr:cNvPr>
          <xdr:cNvGrpSpPr>
            <a:grpSpLocks/>
          </xdr:cNvGrpSpPr>
        </xdr:nvGrpSpPr>
        <xdr:grpSpPr bwMode="auto">
          <a:xfrm>
            <a:off x="710" y="4"/>
            <a:ext cx="320" cy="45"/>
            <a:chOff x="881" y="58"/>
            <a:chExt cx="320" cy="45"/>
          </a:xfrm>
        </xdr:grpSpPr>
        <xdr:pic>
          <xdr:nvPicPr>
            <xdr:cNvPr id="18655" name="Picture 223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8656" name="Picture 224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FF00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8657" name="Picture 225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18658" name="Group 226">
            <a:hlinkClick xmlns:r="http://schemas.openxmlformats.org/officeDocument/2006/relationships" r:id="rId31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10" y="55"/>
            <a:ext cx="320" cy="125"/>
            <a:chOff x="881" y="109"/>
            <a:chExt cx="320" cy="125"/>
          </a:xfrm>
        </xdr:grpSpPr>
        <xdr:pic>
          <xdr:nvPicPr>
            <xdr:cNvPr id="18659" name="Picture 227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8660" name="Rectangle 228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8661" name="Picture 229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8662" name="Picture 230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2</xdr:row>
      <xdr:rowOff>66675</xdr:rowOff>
    </xdr:from>
    <xdr:to>
      <xdr:col>5</xdr:col>
      <xdr:colOff>85725</xdr:colOff>
      <xdr:row>9</xdr:row>
      <xdr:rowOff>57150</xdr:rowOff>
    </xdr:to>
    <xdr:pic>
      <xdr:nvPicPr>
        <xdr:cNvPr id="32966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695325"/>
          <a:ext cx="18859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381000</xdr:colOff>
      <xdr:row>0</xdr:row>
      <xdr:rowOff>28575</xdr:rowOff>
    </xdr:from>
    <xdr:to>
      <xdr:col>6</xdr:col>
      <xdr:colOff>0</xdr:colOff>
      <xdr:row>0</xdr:row>
      <xdr:rowOff>409575</xdr:rowOff>
    </xdr:to>
    <xdr:pic>
      <xdr:nvPicPr>
        <xdr:cNvPr id="32967" name="Picture 199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8575"/>
          <a:ext cx="16954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11</xdr:row>
      <xdr:rowOff>0</xdr:rowOff>
    </xdr:from>
    <xdr:to>
      <xdr:col>9</xdr:col>
      <xdr:colOff>76200</xdr:colOff>
      <xdr:row>34</xdr:row>
      <xdr:rowOff>9525</xdr:rowOff>
    </xdr:to>
    <xdr:grpSp>
      <xdr:nvGrpSpPr>
        <xdr:cNvPr id="33003" name="Group 235"/>
        <xdr:cNvGrpSpPr>
          <a:grpSpLocks/>
        </xdr:cNvGrpSpPr>
      </xdr:nvGrpSpPr>
      <xdr:grpSpPr bwMode="auto">
        <a:xfrm>
          <a:off x="6772275" y="2428875"/>
          <a:ext cx="1819275" cy="5172075"/>
          <a:chOff x="711" y="255"/>
          <a:chExt cx="191" cy="543"/>
        </a:xfrm>
      </xdr:grpSpPr>
      <xdr:sp macro="" textlink="">
        <xdr:nvSpPr>
          <xdr:cNvPr id="32969" name="Text Box 201">
            <a:hlinkClick xmlns:r="http://schemas.openxmlformats.org/officeDocument/2006/relationships" r:id="rId3" tooltip="Wedding Budget Summary"/>
          </xdr:cNvPr>
          <xdr:cNvSpPr txBox="1">
            <a:spLocks noChangeArrowheads="1"/>
          </xdr:cNvSpPr>
        </xdr:nvSpPr>
        <xdr:spPr bwMode="auto">
          <a:xfrm>
            <a:off x="711" y="25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Wedding Budget Summary</a:t>
            </a:r>
          </a:p>
        </xdr:txBody>
      </xdr:sp>
      <xdr:sp macro="" textlink="">
        <xdr:nvSpPr>
          <xdr:cNvPr id="32970" name="Text Box 202">
            <a:hlinkClick xmlns:r="http://schemas.openxmlformats.org/officeDocument/2006/relationships" r:id="rId4" tooltip="Contributions"/>
          </xdr:cNvPr>
          <xdr:cNvSpPr txBox="1">
            <a:spLocks noChangeArrowheads="1"/>
          </xdr:cNvSpPr>
        </xdr:nvSpPr>
        <xdr:spPr bwMode="auto">
          <a:xfrm>
            <a:off x="711" y="28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Contributions</a:t>
            </a:r>
          </a:p>
        </xdr:txBody>
      </xdr:sp>
      <xdr:sp macro="" textlink="">
        <xdr:nvSpPr>
          <xdr:cNvPr id="32971" name="Text Box 203">
            <a:hlinkClick xmlns:r="http://schemas.openxmlformats.org/officeDocument/2006/relationships" r:id="rId5" tooltip="Budget Estimator"/>
          </xdr:cNvPr>
          <xdr:cNvSpPr txBox="1">
            <a:spLocks noChangeArrowheads="1"/>
          </xdr:cNvSpPr>
        </xdr:nvSpPr>
        <xdr:spPr bwMode="auto">
          <a:xfrm>
            <a:off x="711" y="32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Budget Estimator</a:t>
            </a:r>
          </a:p>
        </xdr:txBody>
      </xdr:sp>
      <xdr:sp macro="" textlink="">
        <xdr:nvSpPr>
          <xdr:cNvPr id="32972" name="Text Box 204">
            <a:hlinkClick xmlns:r="http://schemas.openxmlformats.org/officeDocument/2006/relationships" r:id="rId6" tooltip="Stationery"/>
          </xdr:cNvPr>
          <xdr:cNvSpPr txBox="1">
            <a:spLocks noChangeArrowheads="1"/>
          </xdr:cNvSpPr>
        </xdr:nvSpPr>
        <xdr:spPr bwMode="auto">
          <a:xfrm>
            <a:off x="711" y="35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Stationery</a:t>
            </a:r>
          </a:p>
        </xdr:txBody>
      </xdr:sp>
      <xdr:sp macro="" textlink="">
        <xdr:nvSpPr>
          <xdr:cNvPr id="32973" name="Text Box 205">
            <a:hlinkClick xmlns:r="http://schemas.openxmlformats.org/officeDocument/2006/relationships" r:id="rId7" tooltip="Attire"/>
          </xdr:cNvPr>
          <xdr:cNvSpPr txBox="1">
            <a:spLocks noChangeArrowheads="1"/>
          </xdr:cNvSpPr>
        </xdr:nvSpPr>
        <xdr:spPr bwMode="auto">
          <a:xfrm>
            <a:off x="711" y="39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Attire</a:t>
            </a:r>
          </a:p>
        </xdr:txBody>
      </xdr:sp>
      <xdr:sp macro="" textlink="">
        <xdr:nvSpPr>
          <xdr:cNvPr id="32974" name="Text Box 206">
            <a:hlinkClick xmlns:r="http://schemas.openxmlformats.org/officeDocument/2006/relationships" r:id="rId8" tooltip="Ceremony"/>
          </xdr:cNvPr>
          <xdr:cNvSpPr txBox="1">
            <a:spLocks noChangeArrowheads="1"/>
          </xdr:cNvSpPr>
        </xdr:nvSpPr>
        <xdr:spPr bwMode="auto">
          <a:xfrm>
            <a:off x="711" y="42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Ceremony</a:t>
            </a:r>
          </a:p>
        </xdr:txBody>
      </xdr:sp>
      <xdr:sp macro="" textlink="">
        <xdr:nvSpPr>
          <xdr:cNvPr id="32975" name="Text Box 207">
            <a:hlinkClick xmlns:r="http://schemas.openxmlformats.org/officeDocument/2006/relationships" r:id="rId9" tooltip="Reception"/>
          </xdr:cNvPr>
          <xdr:cNvSpPr txBox="1">
            <a:spLocks noChangeArrowheads="1"/>
          </xdr:cNvSpPr>
        </xdr:nvSpPr>
        <xdr:spPr bwMode="auto">
          <a:xfrm>
            <a:off x="711" y="45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Reception</a:t>
            </a:r>
          </a:p>
        </xdr:txBody>
      </xdr:sp>
      <xdr:sp macro="" textlink="">
        <xdr:nvSpPr>
          <xdr:cNvPr id="32976" name="Text Box 208">
            <a:hlinkClick xmlns:r="http://schemas.openxmlformats.org/officeDocument/2006/relationships" r:id="rId10" tooltip="Transport"/>
          </xdr:cNvPr>
          <xdr:cNvSpPr txBox="1">
            <a:spLocks noChangeArrowheads="1"/>
          </xdr:cNvSpPr>
        </xdr:nvSpPr>
        <xdr:spPr bwMode="auto">
          <a:xfrm>
            <a:off x="711" y="49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Transport</a:t>
            </a:r>
          </a:p>
        </xdr:txBody>
      </xdr:sp>
      <xdr:sp macro="" textlink="">
        <xdr:nvSpPr>
          <xdr:cNvPr id="32977" name="Text Box 209">
            <a:hlinkClick xmlns:r="http://schemas.openxmlformats.org/officeDocument/2006/relationships" r:id="rId11" tooltip="Photos and Video"/>
          </xdr:cNvPr>
          <xdr:cNvSpPr txBox="1">
            <a:spLocks noChangeArrowheads="1"/>
          </xdr:cNvSpPr>
        </xdr:nvSpPr>
        <xdr:spPr bwMode="auto">
          <a:xfrm>
            <a:off x="711" y="52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Photos and Video</a:t>
            </a:r>
          </a:p>
        </xdr:txBody>
      </xdr:sp>
      <xdr:sp macro="" textlink="">
        <xdr:nvSpPr>
          <xdr:cNvPr id="32978" name="Text Box 210">
            <a:hlinkClick xmlns:r="http://schemas.openxmlformats.org/officeDocument/2006/relationships" r:id="rId12" tooltip="Flowers"/>
          </xdr:cNvPr>
          <xdr:cNvSpPr txBox="1">
            <a:spLocks noChangeArrowheads="1"/>
          </xdr:cNvSpPr>
        </xdr:nvSpPr>
        <xdr:spPr bwMode="auto">
          <a:xfrm>
            <a:off x="711" y="56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Flowers</a:t>
            </a:r>
          </a:p>
        </xdr:txBody>
      </xdr:sp>
      <xdr:sp macro="" textlink="">
        <xdr:nvSpPr>
          <xdr:cNvPr id="32979" name="Text Box 211">
            <a:hlinkClick xmlns:r="http://schemas.openxmlformats.org/officeDocument/2006/relationships" r:id="rId13" tooltip="Gifts"/>
          </xdr:cNvPr>
          <xdr:cNvSpPr txBox="1">
            <a:spLocks noChangeArrowheads="1"/>
          </xdr:cNvSpPr>
        </xdr:nvSpPr>
        <xdr:spPr bwMode="auto">
          <a:xfrm>
            <a:off x="711" y="59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Gifts</a:t>
            </a:r>
          </a:p>
        </xdr:txBody>
      </xdr:sp>
      <xdr:sp macro="" textlink="">
        <xdr:nvSpPr>
          <xdr:cNvPr id="32980" name="Text Box 212">
            <a:hlinkClick xmlns:r="http://schemas.openxmlformats.org/officeDocument/2006/relationships" r:id="rId14" tooltip="Honeymoon"/>
          </xdr:cNvPr>
          <xdr:cNvSpPr txBox="1">
            <a:spLocks noChangeArrowheads="1"/>
          </xdr:cNvSpPr>
        </xdr:nvSpPr>
        <xdr:spPr bwMode="auto">
          <a:xfrm>
            <a:off x="711" y="62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Honeymoon</a:t>
            </a:r>
          </a:p>
        </xdr:txBody>
      </xdr:sp>
      <xdr:sp macro="" textlink="">
        <xdr:nvSpPr>
          <xdr:cNvPr id="32981" name="Text Box 213">
            <a:hlinkClick xmlns:r="http://schemas.openxmlformats.org/officeDocument/2006/relationships" r:id="rId15" tooltip="Other Expenses"/>
          </xdr:cNvPr>
          <xdr:cNvSpPr txBox="1">
            <a:spLocks noChangeArrowheads="1"/>
          </xdr:cNvSpPr>
        </xdr:nvSpPr>
        <xdr:spPr bwMode="auto">
          <a:xfrm>
            <a:off x="711" y="66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Other Expenses</a:t>
            </a:r>
          </a:p>
        </xdr:txBody>
      </xdr:sp>
      <xdr:sp macro="" textlink="">
        <xdr:nvSpPr>
          <xdr:cNvPr id="32982" name="Text Box 214">
            <a:hlinkClick xmlns:r="http://schemas.openxmlformats.org/officeDocument/2006/relationships" r:id="rId16" tooltip="Guest List"/>
          </xdr:cNvPr>
          <xdr:cNvSpPr txBox="1">
            <a:spLocks noChangeArrowheads="1"/>
          </xdr:cNvSpPr>
        </xdr:nvSpPr>
        <xdr:spPr bwMode="auto">
          <a:xfrm>
            <a:off x="711" y="69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Guest List</a:t>
            </a:r>
          </a:p>
        </xdr:txBody>
      </xdr:sp>
      <xdr:sp macro="" textlink="">
        <xdr:nvSpPr>
          <xdr:cNvPr id="32983" name="Text Box 215">
            <a:hlinkClick xmlns:r="http://schemas.openxmlformats.org/officeDocument/2006/relationships" r:id="rId17" tooltip="Contacts List"/>
          </xdr:cNvPr>
          <xdr:cNvSpPr txBox="1">
            <a:spLocks noChangeArrowheads="1"/>
          </xdr:cNvSpPr>
        </xdr:nvSpPr>
        <xdr:spPr bwMode="auto">
          <a:xfrm>
            <a:off x="711" y="73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Contacts List</a:t>
            </a:r>
          </a:p>
        </xdr:txBody>
      </xdr:sp>
      <xdr:sp macro="" textlink="">
        <xdr:nvSpPr>
          <xdr:cNvPr id="32984" name="Text Box 216">
            <a:hlinkClick xmlns:r="http://schemas.openxmlformats.org/officeDocument/2006/relationships" r:id="rId18" tooltip="End-User License Agreement"/>
          </xdr:cNvPr>
          <xdr:cNvSpPr txBox="1">
            <a:spLocks noChangeArrowheads="1"/>
          </xdr:cNvSpPr>
        </xdr:nvSpPr>
        <xdr:spPr bwMode="auto">
          <a:xfrm>
            <a:off x="711" y="76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License Agreement</a:t>
            </a:r>
          </a:p>
        </xdr:txBody>
      </xdr:sp>
    </xdr:grpSp>
    <xdr:clientData/>
  </xdr:twoCellAnchor>
  <xdr:twoCellAnchor>
    <xdr:from>
      <xdr:col>6</xdr:col>
      <xdr:colOff>76200</xdr:colOff>
      <xdr:row>0</xdr:row>
      <xdr:rowOff>38100</xdr:rowOff>
    </xdr:from>
    <xdr:to>
      <xdr:col>11</xdr:col>
      <xdr:colOff>76200</xdr:colOff>
      <xdr:row>10</xdr:row>
      <xdr:rowOff>47625</xdr:rowOff>
    </xdr:to>
    <xdr:grpSp>
      <xdr:nvGrpSpPr>
        <xdr:cNvPr id="32985" name="Group 217"/>
        <xdr:cNvGrpSpPr>
          <a:grpSpLocks/>
        </xdr:cNvGrpSpPr>
      </xdr:nvGrpSpPr>
      <xdr:grpSpPr bwMode="auto">
        <a:xfrm>
          <a:off x="6762750" y="38100"/>
          <a:ext cx="3048000" cy="2162175"/>
          <a:chOff x="710" y="4"/>
          <a:chExt cx="320" cy="227"/>
        </a:xfrm>
      </xdr:grpSpPr>
      <xdr:grpSp>
        <xdr:nvGrpSpPr>
          <xdr:cNvPr id="32986" name="Group 218"/>
          <xdr:cNvGrpSpPr>
            <a:grpSpLocks/>
          </xdr:cNvGrpSpPr>
        </xdr:nvGrpSpPr>
        <xdr:grpSpPr bwMode="auto">
          <a:xfrm>
            <a:off x="710" y="186"/>
            <a:ext cx="320" cy="45"/>
            <a:chOff x="1204" y="240"/>
            <a:chExt cx="320" cy="45"/>
          </a:xfrm>
        </xdr:grpSpPr>
        <xdr:pic>
          <xdr:nvPicPr>
            <xdr:cNvPr id="32987" name="Picture 219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2988" name="Picture 220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2989" name="Picture 221" descr="linked-in">
              <a:hlinkClick xmlns:r="http://schemas.openxmlformats.org/officeDocument/2006/relationships" r:id="rId21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2990" name="Picture 222" descr="gplus">
              <a:hlinkClick xmlns:r="http://schemas.openxmlformats.org/officeDocument/2006/relationships" r:id="rId23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2991" name="Picture 223" descr="facebook1">
              <a:hlinkClick xmlns:r="http://schemas.openxmlformats.org/officeDocument/2006/relationships" r:id="rId25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2992" name="Picture 224" descr="pinterest1">
              <a:hlinkClick xmlns:r="http://schemas.openxmlformats.org/officeDocument/2006/relationships" r:id="rId27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2993" name="Picture 225" descr="twitter1">
              <a:hlinkClick xmlns:r="http://schemas.openxmlformats.org/officeDocument/2006/relationships" r:id="rId29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2994" name="Group 226">
            <a:hlinkClick xmlns:r="http://schemas.openxmlformats.org/officeDocument/2006/relationships" r:id="rId31" tooltip="Write your review about this template"/>
          </xdr:cNvPr>
          <xdr:cNvGrpSpPr>
            <a:grpSpLocks/>
          </xdr:cNvGrpSpPr>
        </xdr:nvGrpSpPr>
        <xdr:grpSpPr bwMode="auto">
          <a:xfrm>
            <a:off x="710" y="4"/>
            <a:ext cx="320" cy="45"/>
            <a:chOff x="881" y="58"/>
            <a:chExt cx="320" cy="45"/>
          </a:xfrm>
        </xdr:grpSpPr>
        <xdr:pic>
          <xdr:nvPicPr>
            <xdr:cNvPr id="32995" name="Picture 227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2996" name="Picture 228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FF00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2997" name="Picture 229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32998" name="Group 230">
            <a:hlinkClick xmlns:r="http://schemas.openxmlformats.org/officeDocument/2006/relationships" r:id="rId31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10" y="55"/>
            <a:ext cx="320" cy="125"/>
            <a:chOff x="881" y="109"/>
            <a:chExt cx="320" cy="125"/>
          </a:xfrm>
        </xdr:grpSpPr>
        <xdr:pic>
          <xdr:nvPicPr>
            <xdr:cNvPr id="32999" name="Picture 231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3000" name="Rectangle 232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33001" name="Picture 233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3002" name="Picture 234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2</xdr:row>
      <xdr:rowOff>66675</xdr:rowOff>
    </xdr:from>
    <xdr:to>
      <xdr:col>5</xdr:col>
      <xdr:colOff>85725</xdr:colOff>
      <xdr:row>9</xdr:row>
      <xdr:rowOff>57150</xdr:rowOff>
    </xdr:to>
    <xdr:pic>
      <xdr:nvPicPr>
        <xdr:cNvPr id="63687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695325"/>
          <a:ext cx="18859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381000</xdr:colOff>
      <xdr:row>0</xdr:row>
      <xdr:rowOff>28575</xdr:rowOff>
    </xdr:from>
    <xdr:to>
      <xdr:col>6</xdr:col>
      <xdr:colOff>0</xdr:colOff>
      <xdr:row>0</xdr:row>
      <xdr:rowOff>409575</xdr:rowOff>
    </xdr:to>
    <xdr:pic>
      <xdr:nvPicPr>
        <xdr:cNvPr id="63688" name="Picture 200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8575"/>
          <a:ext cx="16954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11</xdr:row>
      <xdr:rowOff>0</xdr:rowOff>
    </xdr:from>
    <xdr:to>
      <xdr:col>9</xdr:col>
      <xdr:colOff>76200</xdr:colOff>
      <xdr:row>34</xdr:row>
      <xdr:rowOff>9525</xdr:rowOff>
    </xdr:to>
    <xdr:grpSp>
      <xdr:nvGrpSpPr>
        <xdr:cNvPr id="63724" name="Group 236"/>
        <xdr:cNvGrpSpPr>
          <a:grpSpLocks/>
        </xdr:cNvGrpSpPr>
      </xdr:nvGrpSpPr>
      <xdr:grpSpPr bwMode="auto">
        <a:xfrm>
          <a:off x="6772275" y="2428875"/>
          <a:ext cx="1819275" cy="5172075"/>
          <a:chOff x="711" y="255"/>
          <a:chExt cx="191" cy="543"/>
        </a:xfrm>
      </xdr:grpSpPr>
      <xdr:sp macro="" textlink="">
        <xdr:nvSpPr>
          <xdr:cNvPr id="63690" name="Text Box 202">
            <a:hlinkClick xmlns:r="http://schemas.openxmlformats.org/officeDocument/2006/relationships" r:id="rId3" tooltip="Wedding Budget Summary"/>
          </xdr:cNvPr>
          <xdr:cNvSpPr txBox="1">
            <a:spLocks noChangeArrowheads="1"/>
          </xdr:cNvSpPr>
        </xdr:nvSpPr>
        <xdr:spPr bwMode="auto">
          <a:xfrm>
            <a:off x="711" y="25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Wedding Budget Summary</a:t>
            </a:r>
          </a:p>
        </xdr:txBody>
      </xdr:sp>
      <xdr:sp macro="" textlink="">
        <xdr:nvSpPr>
          <xdr:cNvPr id="63691" name="Text Box 203">
            <a:hlinkClick xmlns:r="http://schemas.openxmlformats.org/officeDocument/2006/relationships" r:id="rId4" tooltip="Contributions"/>
          </xdr:cNvPr>
          <xdr:cNvSpPr txBox="1">
            <a:spLocks noChangeArrowheads="1"/>
          </xdr:cNvSpPr>
        </xdr:nvSpPr>
        <xdr:spPr bwMode="auto">
          <a:xfrm>
            <a:off x="711" y="28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Contributions</a:t>
            </a:r>
          </a:p>
        </xdr:txBody>
      </xdr:sp>
      <xdr:sp macro="" textlink="">
        <xdr:nvSpPr>
          <xdr:cNvPr id="63692" name="Text Box 204">
            <a:hlinkClick xmlns:r="http://schemas.openxmlformats.org/officeDocument/2006/relationships" r:id="rId5" tooltip="Budget Estimator"/>
          </xdr:cNvPr>
          <xdr:cNvSpPr txBox="1">
            <a:spLocks noChangeArrowheads="1"/>
          </xdr:cNvSpPr>
        </xdr:nvSpPr>
        <xdr:spPr bwMode="auto">
          <a:xfrm>
            <a:off x="711" y="32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Budget Estimator</a:t>
            </a:r>
          </a:p>
        </xdr:txBody>
      </xdr:sp>
      <xdr:sp macro="" textlink="">
        <xdr:nvSpPr>
          <xdr:cNvPr id="63693" name="Text Box 205">
            <a:hlinkClick xmlns:r="http://schemas.openxmlformats.org/officeDocument/2006/relationships" r:id="rId6" tooltip="Stationery"/>
          </xdr:cNvPr>
          <xdr:cNvSpPr txBox="1">
            <a:spLocks noChangeArrowheads="1"/>
          </xdr:cNvSpPr>
        </xdr:nvSpPr>
        <xdr:spPr bwMode="auto">
          <a:xfrm>
            <a:off x="711" y="35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Stationery</a:t>
            </a:r>
          </a:p>
        </xdr:txBody>
      </xdr:sp>
      <xdr:sp macro="" textlink="">
        <xdr:nvSpPr>
          <xdr:cNvPr id="63694" name="Text Box 206">
            <a:hlinkClick xmlns:r="http://schemas.openxmlformats.org/officeDocument/2006/relationships" r:id="rId7" tooltip="Attire"/>
          </xdr:cNvPr>
          <xdr:cNvSpPr txBox="1">
            <a:spLocks noChangeArrowheads="1"/>
          </xdr:cNvSpPr>
        </xdr:nvSpPr>
        <xdr:spPr bwMode="auto">
          <a:xfrm>
            <a:off x="711" y="39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Attire</a:t>
            </a:r>
          </a:p>
        </xdr:txBody>
      </xdr:sp>
      <xdr:sp macro="" textlink="">
        <xdr:nvSpPr>
          <xdr:cNvPr id="63695" name="Text Box 207">
            <a:hlinkClick xmlns:r="http://schemas.openxmlformats.org/officeDocument/2006/relationships" r:id="rId8" tooltip="Ceremony"/>
          </xdr:cNvPr>
          <xdr:cNvSpPr txBox="1">
            <a:spLocks noChangeArrowheads="1"/>
          </xdr:cNvSpPr>
        </xdr:nvSpPr>
        <xdr:spPr bwMode="auto">
          <a:xfrm>
            <a:off x="711" y="42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Ceremony</a:t>
            </a:r>
          </a:p>
        </xdr:txBody>
      </xdr:sp>
      <xdr:sp macro="" textlink="">
        <xdr:nvSpPr>
          <xdr:cNvPr id="63696" name="Text Box 208">
            <a:hlinkClick xmlns:r="http://schemas.openxmlformats.org/officeDocument/2006/relationships" r:id="rId9" tooltip="Reception"/>
          </xdr:cNvPr>
          <xdr:cNvSpPr txBox="1">
            <a:spLocks noChangeArrowheads="1"/>
          </xdr:cNvSpPr>
        </xdr:nvSpPr>
        <xdr:spPr bwMode="auto">
          <a:xfrm>
            <a:off x="711" y="45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Reception</a:t>
            </a:r>
          </a:p>
        </xdr:txBody>
      </xdr:sp>
      <xdr:sp macro="" textlink="">
        <xdr:nvSpPr>
          <xdr:cNvPr id="63697" name="Text Box 209">
            <a:hlinkClick xmlns:r="http://schemas.openxmlformats.org/officeDocument/2006/relationships" r:id="rId10" tooltip="Transport"/>
          </xdr:cNvPr>
          <xdr:cNvSpPr txBox="1">
            <a:spLocks noChangeArrowheads="1"/>
          </xdr:cNvSpPr>
        </xdr:nvSpPr>
        <xdr:spPr bwMode="auto">
          <a:xfrm>
            <a:off x="711" y="49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Transport</a:t>
            </a:r>
          </a:p>
        </xdr:txBody>
      </xdr:sp>
      <xdr:sp macro="" textlink="">
        <xdr:nvSpPr>
          <xdr:cNvPr id="63698" name="Text Box 210">
            <a:hlinkClick xmlns:r="http://schemas.openxmlformats.org/officeDocument/2006/relationships" r:id="rId11" tooltip="Photos and Video"/>
          </xdr:cNvPr>
          <xdr:cNvSpPr txBox="1">
            <a:spLocks noChangeArrowheads="1"/>
          </xdr:cNvSpPr>
        </xdr:nvSpPr>
        <xdr:spPr bwMode="auto">
          <a:xfrm>
            <a:off x="711" y="52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Photos and Video</a:t>
            </a:r>
          </a:p>
        </xdr:txBody>
      </xdr:sp>
      <xdr:sp macro="" textlink="">
        <xdr:nvSpPr>
          <xdr:cNvPr id="63699" name="Text Box 211">
            <a:hlinkClick xmlns:r="http://schemas.openxmlformats.org/officeDocument/2006/relationships" r:id="rId12" tooltip="Flowers"/>
          </xdr:cNvPr>
          <xdr:cNvSpPr txBox="1">
            <a:spLocks noChangeArrowheads="1"/>
          </xdr:cNvSpPr>
        </xdr:nvSpPr>
        <xdr:spPr bwMode="auto">
          <a:xfrm>
            <a:off x="711" y="56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Flowers</a:t>
            </a:r>
          </a:p>
        </xdr:txBody>
      </xdr:sp>
      <xdr:sp macro="" textlink="">
        <xdr:nvSpPr>
          <xdr:cNvPr id="63700" name="Text Box 212">
            <a:hlinkClick xmlns:r="http://schemas.openxmlformats.org/officeDocument/2006/relationships" r:id="rId13" tooltip="Gifts"/>
          </xdr:cNvPr>
          <xdr:cNvSpPr txBox="1">
            <a:spLocks noChangeArrowheads="1"/>
          </xdr:cNvSpPr>
        </xdr:nvSpPr>
        <xdr:spPr bwMode="auto">
          <a:xfrm>
            <a:off x="711" y="59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Gifts</a:t>
            </a:r>
          </a:p>
        </xdr:txBody>
      </xdr:sp>
      <xdr:sp macro="" textlink="">
        <xdr:nvSpPr>
          <xdr:cNvPr id="63701" name="Text Box 213">
            <a:hlinkClick xmlns:r="http://schemas.openxmlformats.org/officeDocument/2006/relationships" r:id="rId14" tooltip="Honeymoon"/>
          </xdr:cNvPr>
          <xdr:cNvSpPr txBox="1">
            <a:spLocks noChangeArrowheads="1"/>
          </xdr:cNvSpPr>
        </xdr:nvSpPr>
        <xdr:spPr bwMode="auto">
          <a:xfrm>
            <a:off x="711" y="62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Honeymoon</a:t>
            </a:r>
          </a:p>
        </xdr:txBody>
      </xdr:sp>
      <xdr:sp macro="" textlink="">
        <xdr:nvSpPr>
          <xdr:cNvPr id="63702" name="Text Box 214">
            <a:hlinkClick xmlns:r="http://schemas.openxmlformats.org/officeDocument/2006/relationships" r:id="rId15" tooltip="Other Expenses"/>
          </xdr:cNvPr>
          <xdr:cNvSpPr txBox="1">
            <a:spLocks noChangeArrowheads="1"/>
          </xdr:cNvSpPr>
        </xdr:nvSpPr>
        <xdr:spPr bwMode="auto">
          <a:xfrm>
            <a:off x="711" y="66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Other Expenses</a:t>
            </a:r>
          </a:p>
        </xdr:txBody>
      </xdr:sp>
      <xdr:sp macro="" textlink="">
        <xdr:nvSpPr>
          <xdr:cNvPr id="63703" name="Text Box 215">
            <a:hlinkClick xmlns:r="http://schemas.openxmlformats.org/officeDocument/2006/relationships" r:id="rId16" tooltip="Guest List"/>
          </xdr:cNvPr>
          <xdr:cNvSpPr txBox="1">
            <a:spLocks noChangeArrowheads="1"/>
          </xdr:cNvSpPr>
        </xdr:nvSpPr>
        <xdr:spPr bwMode="auto">
          <a:xfrm>
            <a:off x="711" y="69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Guest List</a:t>
            </a:r>
          </a:p>
        </xdr:txBody>
      </xdr:sp>
      <xdr:sp macro="" textlink="">
        <xdr:nvSpPr>
          <xdr:cNvPr id="63704" name="Text Box 216">
            <a:hlinkClick xmlns:r="http://schemas.openxmlformats.org/officeDocument/2006/relationships" r:id="rId17" tooltip="Contacts List"/>
          </xdr:cNvPr>
          <xdr:cNvSpPr txBox="1">
            <a:spLocks noChangeArrowheads="1"/>
          </xdr:cNvSpPr>
        </xdr:nvSpPr>
        <xdr:spPr bwMode="auto">
          <a:xfrm>
            <a:off x="711" y="73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Contacts List</a:t>
            </a:r>
          </a:p>
        </xdr:txBody>
      </xdr:sp>
      <xdr:sp macro="" textlink="">
        <xdr:nvSpPr>
          <xdr:cNvPr id="63705" name="Text Box 217">
            <a:hlinkClick xmlns:r="http://schemas.openxmlformats.org/officeDocument/2006/relationships" r:id="rId18" tooltip="End-User License Agreement"/>
          </xdr:cNvPr>
          <xdr:cNvSpPr txBox="1">
            <a:spLocks noChangeArrowheads="1"/>
          </xdr:cNvSpPr>
        </xdr:nvSpPr>
        <xdr:spPr bwMode="auto">
          <a:xfrm>
            <a:off x="711" y="76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License Agreement</a:t>
            </a:r>
          </a:p>
        </xdr:txBody>
      </xdr:sp>
    </xdr:grpSp>
    <xdr:clientData/>
  </xdr:twoCellAnchor>
  <xdr:twoCellAnchor>
    <xdr:from>
      <xdr:col>6</xdr:col>
      <xdr:colOff>76200</xdr:colOff>
      <xdr:row>0</xdr:row>
      <xdr:rowOff>38100</xdr:rowOff>
    </xdr:from>
    <xdr:to>
      <xdr:col>11</xdr:col>
      <xdr:colOff>76200</xdr:colOff>
      <xdr:row>10</xdr:row>
      <xdr:rowOff>47625</xdr:rowOff>
    </xdr:to>
    <xdr:grpSp>
      <xdr:nvGrpSpPr>
        <xdr:cNvPr id="63706" name="Group 218"/>
        <xdr:cNvGrpSpPr>
          <a:grpSpLocks/>
        </xdr:cNvGrpSpPr>
      </xdr:nvGrpSpPr>
      <xdr:grpSpPr bwMode="auto">
        <a:xfrm>
          <a:off x="6762750" y="38100"/>
          <a:ext cx="3048000" cy="2162175"/>
          <a:chOff x="710" y="4"/>
          <a:chExt cx="320" cy="227"/>
        </a:xfrm>
      </xdr:grpSpPr>
      <xdr:grpSp>
        <xdr:nvGrpSpPr>
          <xdr:cNvPr id="63707" name="Group 219"/>
          <xdr:cNvGrpSpPr>
            <a:grpSpLocks/>
          </xdr:cNvGrpSpPr>
        </xdr:nvGrpSpPr>
        <xdr:grpSpPr bwMode="auto">
          <a:xfrm>
            <a:off x="710" y="186"/>
            <a:ext cx="320" cy="45"/>
            <a:chOff x="1204" y="240"/>
            <a:chExt cx="320" cy="45"/>
          </a:xfrm>
        </xdr:grpSpPr>
        <xdr:pic>
          <xdr:nvPicPr>
            <xdr:cNvPr id="63708" name="Picture 220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3709" name="Picture 2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3710" name="Picture 222" descr="linked-in">
              <a:hlinkClick xmlns:r="http://schemas.openxmlformats.org/officeDocument/2006/relationships" r:id="rId21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3711" name="Picture 223" descr="gplus">
              <a:hlinkClick xmlns:r="http://schemas.openxmlformats.org/officeDocument/2006/relationships" r:id="rId23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3712" name="Picture 224" descr="facebook1">
              <a:hlinkClick xmlns:r="http://schemas.openxmlformats.org/officeDocument/2006/relationships" r:id="rId25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3713" name="Picture 225" descr="pinterest1">
              <a:hlinkClick xmlns:r="http://schemas.openxmlformats.org/officeDocument/2006/relationships" r:id="rId27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3714" name="Picture 226" descr="twitter1">
              <a:hlinkClick xmlns:r="http://schemas.openxmlformats.org/officeDocument/2006/relationships" r:id="rId29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63715" name="Group 227">
            <a:hlinkClick xmlns:r="http://schemas.openxmlformats.org/officeDocument/2006/relationships" r:id="rId31" tooltip="Write your review about this template"/>
          </xdr:cNvPr>
          <xdr:cNvGrpSpPr>
            <a:grpSpLocks/>
          </xdr:cNvGrpSpPr>
        </xdr:nvGrpSpPr>
        <xdr:grpSpPr bwMode="auto">
          <a:xfrm>
            <a:off x="710" y="4"/>
            <a:ext cx="320" cy="45"/>
            <a:chOff x="881" y="58"/>
            <a:chExt cx="320" cy="45"/>
          </a:xfrm>
        </xdr:grpSpPr>
        <xdr:pic>
          <xdr:nvPicPr>
            <xdr:cNvPr id="63716" name="Picture 228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3717" name="Picture 229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FF00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3718" name="Picture 230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63719" name="Group 231">
            <a:hlinkClick xmlns:r="http://schemas.openxmlformats.org/officeDocument/2006/relationships" r:id="rId31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10" y="55"/>
            <a:ext cx="320" cy="125"/>
            <a:chOff x="881" y="109"/>
            <a:chExt cx="320" cy="125"/>
          </a:xfrm>
        </xdr:grpSpPr>
        <xdr:pic>
          <xdr:nvPicPr>
            <xdr:cNvPr id="63720" name="Picture 232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3721" name="Rectangle 233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63722" name="Picture 234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3723" name="Picture 235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2</xdr:row>
      <xdr:rowOff>66675</xdr:rowOff>
    </xdr:from>
    <xdr:to>
      <xdr:col>5</xdr:col>
      <xdr:colOff>85725</xdr:colOff>
      <xdr:row>9</xdr:row>
      <xdr:rowOff>57150</xdr:rowOff>
    </xdr:to>
    <xdr:pic>
      <xdr:nvPicPr>
        <xdr:cNvPr id="64711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695325"/>
          <a:ext cx="18859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381000</xdr:colOff>
      <xdr:row>0</xdr:row>
      <xdr:rowOff>28575</xdr:rowOff>
    </xdr:from>
    <xdr:to>
      <xdr:col>6</xdr:col>
      <xdr:colOff>0</xdr:colOff>
      <xdr:row>0</xdr:row>
      <xdr:rowOff>409575</xdr:rowOff>
    </xdr:to>
    <xdr:pic>
      <xdr:nvPicPr>
        <xdr:cNvPr id="64712" name="Picture 200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8575"/>
          <a:ext cx="16954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11</xdr:row>
      <xdr:rowOff>0</xdr:rowOff>
    </xdr:from>
    <xdr:to>
      <xdr:col>9</xdr:col>
      <xdr:colOff>76200</xdr:colOff>
      <xdr:row>36</xdr:row>
      <xdr:rowOff>95250</xdr:rowOff>
    </xdr:to>
    <xdr:grpSp>
      <xdr:nvGrpSpPr>
        <xdr:cNvPr id="64748" name="Group 236"/>
        <xdr:cNvGrpSpPr>
          <a:grpSpLocks/>
        </xdr:cNvGrpSpPr>
      </xdr:nvGrpSpPr>
      <xdr:grpSpPr bwMode="auto">
        <a:xfrm>
          <a:off x="6772275" y="2428875"/>
          <a:ext cx="1819275" cy="5172075"/>
          <a:chOff x="711" y="255"/>
          <a:chExt cx="191" cy="543"/>
        </a:xfrm>
      </xdr:grpSpPr>
      <xdr:sp macro="" textlink="">
        <xdr:nvSpPr>
          <xdr:cNvPr id="64714" name="Text Box 202">
            <a:hlinkClick xmlns:r="http://schemas.openxmlformats.org/officeDocument/2006/relationships" r:id="rId3" tooltip="Wedding Budget Summary"/>
          </xdr:cNvPr>
          <xdr:cNvSpPr txBox="1">
            <a:spLocks noChangeArrowheads="1"/>
          </xdr:cNvSpPr>
        </xdr:nvSpPr>
        <xdr:spPr bwMode="auto">
          <a:xfrm>
            <a:off x="711" y="25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Wedding Budget Summary</a:t>
            </a:r>
          </a:p>
        </xdr:txBody>
      </xdr:sp>
      <xdr:sp macro="" textlink="">
        <xdr:nvSpPr>
          <xdr:cNvPr id="64715" name="Text Box 203">
            <a:hlinkClick xmlns:r="http://schemas.openxmlformats.org/officeDocument/2006/relationships" r:id="rId4" tooltip="Contributions"/>
          </xdr:cNvPr>
          <xdr:cNvSpPr txBox="1">
            <a:spLocks noChangeArrowheads="1"/>
          </xdr:cNvSpPr>
        </xdr:nvSpPr>
        <xdr:spPr bwMode="auto">
          <a:xfrm>
            <a:off x="711" y="28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Contributions</a:t>
            </a:r>
          </a:p>
        </xdr:txBody>
      </xdr:sp>
      <xdr:sp macro="" textlink="">
        <xdr:nvSpPr>
          <xdr:cNvPr id="64716" name="Text Box 204">
            <a:hlinkClick xmlns:r="http://schemas.openxmlformats.org/officeDocument/2006/relationships" r:id="rId5" tooltip="Budget Estimator"/>
          </xdr:cNvPr>
          <xdr:cNvSpPr txBox="1">
            <a:spLocks noChangeArrowheads="1"/>
          </xdr:cNvSpPr>
        </xdr:nvSpPr>
        <xdr:spPr bwMode="auto">
          <a:xfrm>
            <a:off x="711" y="32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Budget Estimator</a:t>
            </a:r>
          </a:p>
        </xdr:txBody>
      </xdr:sp>
      <xdr:sp macro="" textlink="">
        <xdr:nvSpPr>
          <xdr:cNvPr id="64717" name="Text Box 205">
            <a:hlinkClick xmlns:r="http://schemas.openxmlformats.org/officeDocument/2006/relationships" r:id="rId6" tooltip="Stationery"/>
          </xdr:cNvPr>
          <xdr:cNvSpPr txBox="1">
            <a:spLocks noChangeArrowheads="1"/>
          </xdr:cNvSpPr>
        </xdr:nvSpPr>
        <xdr:spPr bwMode="auto">
          <a:xfrm>
            <a:off x="711" y="35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Stationery</a:t>
            </a:r>
          </a:p>
        </xdr:txBody>
      </xdr:sp>
      <xdr:sp macro="" textlink="">
        <xdr:nvSpPr>
          <xdr:cNvPr id="64718" name="Text Box 206">
            <a:hlinkClick xmlns:r="http://schemas.openxmlformats.org/officeDocument/2006/relationships" r:id="rId7" tooltip="Attire"/>
          </xdr:cNvPr>
          <xdr:cNvSpPr txBox="1">
            <a:spLocks noChangeArrowheads="1"/>
          </xdr:cNvSpPr>
        </xdr:nvSpPr>
        <xdr:spPr bwMode="auto">
          <a:xfrm>
            <a:off x="711" y="39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Attire</a:t>
            </a:r>
          </a:p>
        </xdr:txBody>
      </xdr:sp>
      <xdr:sp macro="" textlink="">
        <xdr:nvSpPr>
          <xdr:cNvPr id="64719" name="Text Box 207">
            <a:hlinkClick xmlns:r="http://schemas.openxmlformats.org/officeDocument/2006/relationships" r:id="rId8" tooltip="Ceremony"/>
          </xdr:cNvPr>
          <xdr:cNvSpPr txBox="1">
            <a:spLocks noChangeArrowheads="1"/>
          </xdr:cNvSpPr>
        </xdr:nvSpPr>
        <xdr:spPr bwMode="auto">
          <a:xfrm>
            <a:off x="711" y="42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Ceremony</a:t>
            </a:r>
          </a:p>
        </xdr:txBody>
      </xdr:sp>
      <xdr:sp macro="" textlink="">
        <xdr:nvSpPr>
          <xdr:cNvPr id="64720" name="Text Box 208">
            <a:hlinkClick xmlns:r="http://schemas.openxmlformats.org/officeDocument/2006/relationships" r:id="rId9" tooltip="Reception"/>
          </xdr:cNvPr>
          <xdr:cNvSpPr txBox="1">
            <a:spLocks noChangeArrowheads="1"/>
          </xdr:cNvSpPr>
        </xdr:nvSpPr>
        <xdr:spPr bwMode="auto">
          <a:xfrm>
            <a:off x="711" y="45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Reception</a:t>
            </a:r>
          </a:p>
        </xdr:txBody>
      </xdr:sp>
      <xdr:sp macro="" textlink="">
        <xdr:nvSpPr>
          <xdr:cNvPr id="64721" name="Text Box 209">
            <a:hlinkClick xmlns:r="http://schemas.openxmlformats.org/officeDocument/2006/relationships" r:id="rId10" tooltip="Transport"/>
          </xdr:cNvPr>
          <xdr:cNvSpPr txBox="1">
            <a:spLocks noChangeArrowheads="1"/>
          </xdr:cNvSpPr>
        </xdr:nvSpPr>
        <xdr:spPr bwMode="auto">
          <a:xfrm>
            <a:off x="711" y="49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Transport</a:t>
            </a:r>
          </a:p>
        </xdr:txBody>
      </xdr:sp>
      <xdr:sp macro="" textlink="">
        <xdr:nvSpPr>
          <xdr:cNvPr id="64722" name="Text Box 210">
            <a:hlinkClick xmlns:r="http://schemas.openxmlformats.org/officeDocument/2006/relationships" r:id="rId11" tooltip="Photos and Video"/>
          </xdr:cNvPr>
          <xdr:cNvSpPr txBox="1">
            <a:spLocks noChangeArrowheads="1"/>
          </xdr:cNvSpPr>
        </xdr:nvSpPr>
        <xdr:spPr bwMode="auto">
          <a:xfrm>
            <a:off x="711" y="52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Photos and Video</a:t>
            </a:r>
          </a:p>
        </xdr:txBody>
      </xdr:sp>
      <xdr:sp macro="" textlink="">
        <xdr:nvSpPr>
          <xdr:cNvPr id="64723" name="Text Box 211">
            <a:hlinkClick xmlns:r="http://schemas.openxmlformats.org/officeDocument/2006/relationships" r:id="rId12" tooltip="Flowers"/>
          </xdr:cNvPr>
          <xdr:cNvSpPr txBox="1">
            <a:spLocks noChangeArrowheads="1"/>
          </xdr:cNvSpPr>
        </xdr:nvSpPr>
        <xdr:spPr bwMode="auto">
          <a:xfrm>
            <a:off x="711" y="56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Flowers</a:t>
            </a:r>
          </a:p>
        </xdr:txBody>
      </xdr:sp>
      <xdr:sp macro="" textlink="">
        <xdr:nvSpPr>
          <xdr:cNvPr id="64724" name="Text Box 212">
            <a:hlinkClick xmlns:r="http://schemas.openxmlformats.org/officeDocument/2006/relationships" r:id="rId13" tooltip="Gifts"/>
          </xdr:cNvPr>
          <xdr:cNvSpPr txBox="1">
            <a:spLocks noChangeArrowheads="1"/>
          </xdr:cNvSpPr>
        </xdr:nvSpPr>
        <xdr:spPr bwMode="auto">
          <a:xfrm>
            <a:off x="711" y="59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Gifts</a:t>
            </a:r>
          </a:p>
        </xdr:txBody>
      </xdr:sp>
      <xdr:sp macro="" textlink="">
        <xdr:nvSpPr>
          <xdr:cNvPr id="64725" name="Text Box 213">
            <a:hlinkClick xmlns:r="http://schemas.openxmlformats.org/officeDocument/2006/relationships" r:id="rId14" tooltip="Honeymoon"/>
          </xdr:cNvPr>
          <xdr:cNvSpPr txBox="1">
            <a:spLocks noChangeArrowheads="1"/>
          </xdr:cNvSpPr>
        </xdr:nvSpPr>
        <xdr:spPr bwMode="auto">
          <a:xfrm>
            <a:off x="711" y="62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Honeymoon</a:t>
            </a:r>
          </a:p>
        </xdr:txBody>
      </xdr:sp>
      <xdr:sp macro="" textlink="">
        <xdr:nvSpPr>
          <xdr:cNvPr id="64726" name="Text Box 214">
            <a:hlinkClick xmlns:r="http://schemas.openxmlformats.org/officeDocument/2006/relationships" r:id="rId15" tooltip="Other Expenses"/>
          </xdr:cNvPr>
          <xdr:cNvSpPr txBox="1">
            <a:spLocks noChangeArrowheads="1"/>
          </xdr:cNvSpPr>
        </xdr:nvSpPr>
        <xdr:spPr bwMode="auto">
          <a:xfrm>
            <a:off x="711" y="66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Other Expenses</a:t>
            </a:r>
          </a:p>
        </xdr:txBody>
      </xdr:sp>
      <xdr:sp macro="" textlink="">
        <xdr:nvSpPr>
          <xdr:cNvPr id="64727" name="Text Box 215">
            <a:hlinkClick xmlns:r="http://schemas.openxmlformats.org/officeDocument/2006/relationships" r:id="rId16" tooltip="Guest List"/>
          </xdr:cNvPr>
          <xdr:cNvSpPr txBox="1">
            <a:spLocks noChangeArrowheads="1"/>
          </xdr:cNvSpPr>
        </xdr:nvSpPr>
        <xdr:spPr bwMode="auto">
          <a:xfrm>
            <a:off x="711" y="69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Guest List</a:t>
            </a:r>
          </a:p>
        </xdr:txBody>
      </xdr:sp>
      <xdr:sp macro="" textlink="">
        <xdr:nvSpPr>
          <xdr:cNvPr id="64728" name="Text Box 216">
            <a:hlinkClick xmlns:r="http://schemas.openxmlformats.org/officeDocument/2006/relationships" r:id="rId17" tooltip="Contacts List"/>
          </xdr:cNvPr>
          <xdr:cNvSpPr txBox="1">
            <a:spLocks noChangeArrowheads="1"/>
          </xdr:cNvSpPr>
        </xdr:nvSpPr>
        <xdr:spPr bwMode="auto">
          <a:xfrm>
            <a:off x="711" y="73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Contacts List</a:t>
            </a:r>
          </a:p>
        </xdr:txBody>
      </xdr:sp>
      <xdr:sp macro="" textlink="">
        <xdr:nvSpPr>
          <xdr:cNvPr id="64729" name="Text Box 217">
            <a:hlinkClick xmlns:r="http://schemas.openxmlformats.org/officeDocument/2006/relationships" r:id="rId18" tooltip="End-User License Agreement"/>
          </xdr:cNvPr>
          <xdr:cNvSpPr txBox="1">
            <a:spLocks noChangeArrowheads="1"/>
          </xdr:cNvSpPr>
        </xdr:nvSpPr>
        <xdr:spPr bwMode="auto">
          <a:xfrm>
            <a:off x="711" y="76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License Agreement</a:t>
            </a:r>
          </a:p>
        </xdr:txBody>
      </xdr:sp>
    </xdr:grpSp>
    <xdr:clientData/>
  </xdr:twoCellAnchor>
  <xdr:twoCellAnchor>
    <xdr:from>
      <xdr:col>6</xdr:col>
      <xdr:colOff>76200</xdr:colOff>
      <xdr:row>0</xdr:row>
      <xdr:rowOff>38100</xdr:rowOff>
    </xdr:from>
    <xdr:to>
      <xdr:col>11</xdr:col>
      <xdr:colOff>76200</xdr:colOff>
      <xdr:row>10</xdr:row>
      <xdr:rowOff>47625</xdr:rowOff>
    </xdr:to>
    <xdr:grpSp>
      <xdr:nvGrpSpPr>
        <xdr:cNvPr id="64730" name="Group 218"/>
        <xdr:cNvGrpSpPr>
          <a:grpSpLocks/>
        </xdr:cNvGrpSpPr>
      </xdr:nvGrpSpPr>
      <xdr:grpSpPr bwMode="auto">
        <a:xfrm>
          <a:off x="6762750" y="38100"/>
          <a:ext cx="3048000" cy="2162175"/>
          <a:chOff x="710" y="4"/>
          <a:chExt cx="320" cy="227"/>
        </a:xfrm>
      </xdr:grpSpPr>
      <xdr:grpSp>
        <xdr:nvGrpSpPr>
          <xdr:cNvPr id="64731" name="Group 219"/>
          <xdr:cNvGrpSpPr>
            <a:grpSpLocks/>
          </xdr:cNvGrpSpPr>
        </xdr:nvGrpSpPr>
        <xdr:grpSpPr bwMode="auto">
          <a:xfrm>
            <a:off x="710" y="186"/>
            <a:ext cx="320" cy="45"/>
            <a:chOff x="1204" y="240"/>
            <a:chExt cx="320" cy="45"/>
          </a:xfrm>
        </xdr:grpSpPr>
        <xdr:pic>
          <xdr:nvPicPr>
            <xdr:cNvPr id="64732" name="Picture 220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4733" name="Picture 2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4734" name="Picture 222" descr="linked-in">
              <a:hlinkClick xmlns:r="http://schemas.openxmlformats.org/officeDocument/2006/relationships" r:id="rId21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4735" name="Picture 223" descr="gplus">
              <a:hlinkClick xmlns:r="http://schemas.openxmlformats.org/officeDocument/2006/relationships" r:id="rId23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4736" name="Picture 224" descr="facebook1">
              <a:hlinkClick xmlns:r="http://schemas.openxmlformats.org/officeDocument/2006/relationships" r:id="rId25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4737" name="Picture 225" descr="pinterest1">
              <a:hlinkClick xmlns:r="http://schemas.openxmlformats.org/officeDocument/2006/relationships" r:id="rId27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4738" name="Picture 226" descr="twitter1">
              <a:hlinkClick xmlns:r="http://schemas.openxmlformats.org/officeDocument/2006/relationships" r:id="rId29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64739" name="Group 227">
            <a:hlinkClick xmlns:r="http://schemas.openxmlformats.org/officeDocument/2006/relationships" r:id="rId31" tooltip="Write your review about this template"/>
          </xdr:cNvPr>
          <xdr:cNvGrpSpPr>
            <a:grpSpLocks/>
          </xdr:cNvGrpSpPr>
        </xdr:nvGrpSpPr>
        <xdr:grpSpPr bwMode="auto">
          <a:xfrm>
            <a:off x="710" y="4"/>
            <a:ext cx="320" cy="45"/>
            <a:chOff x="881" y="58"/>
            <a:chExt cx="320" cy="45"/>
          </a:xfrm>
        </xdr:grpSpPr>
        <xdr:pic>
          <xdr:nvPicPr>
            <xdr:cNvPr id="64740" name="Picture 228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4741" name="Picture 229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FF00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4742" name="Picture 230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64743" name="Group 231">
            <a:hlinkClick xmlns:r="http://schemas.openxmlformats.org/officeDocument/2006/relationships" r:id="rId31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10" y="55"/>
            <a:ext cx="320" cy="125"/>
            <a:chOff x="881" y="109"/>
            <a:chExt cx="320" cy="125"/>
          </a:xfrm>
        </xdr:grpSpPr>
        <xdr:pic>
          <xdr:nvPicPr>
            <xdr:cNvPr id="64744" name="Picture 232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4745" name="Rectangle 233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64746" name="Picture 234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4747" name="Picture 235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2</xdr:row>
      <xdr:rowOff>66675</xdr:rowOff>
    </xdr:from>
    <xdr:to>
      <xdr:col>5</xdr:col>
      <xdr:colOff>85725</xdr:colOff>
      <xdr:row>9</xdr:row>
      <xdr:rowOff>57150</xdr:rowOff>
    </xdr:to>
    <xdr:pic>
      <xdr:nvPicPr>
        <xdr:cNvPr id="59592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695325"/>
          <a:ext cx="18859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381000</xdr:colOff>
      <xdr:row>0</xdr:row>
      <xdr:rowOff>28575</xdr:rowOff>
    </xdr:from>
    <xdr:to>
      <xdr:col>6</xdr:col>
      <xdr:colOff>0</xdr:colOff>
      <xdr:row>0</xdr:row>
      <xdr:rowOff>409575</xdr:rowOff>
    </xdr:to>
    <xdr:pic>
      <xdr:nvPicPr>
        <xdr:cNvPr id="59593" name="Picture 201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8575"/>
          <a:ext cx="16954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11</xdr:row>
      <xdr:rowOff>0</xdr:rowOff>
    </xdr:from>
    <xdr:to>
      <xdr:col>9</xdr:col>
      <xdr:colOff>76200</xdr:colOff>
      <xdr:row>34</xdr:row>
      <xdr:rowOff>152400</xdr:rowOff>
    </xdr:to>
    <xdr:grpSp>
      <xdr:nvGrpSpPr>
        <xdr:cNvPr id="59629" name="Group 237"/>
        <xdr:cNvGrpSpPr>
          <a:grpSpLocks/>
        </xdr:cNvGrpSpPr>
      </xdr:nvGrpSpPr>
      <xdr:grpSpPr bwMode="auto">
        <a:xfrm>
          <a:off x="6772275" y="2428875"/>
          <a:ext cx="1819275" cy="5172075"/>
          <a:chOff x="711" y="255"/>
          <a:chExt cx="191" cy="543"/>
        </a:xfrm>
      </xdr:grpSpPr>
      <xdr:sp macro="" textlink="">
        <xdr:nvSpPr>
          <xdr:cNvPr id="59595" name="Text Box 203">
            <a:hlinkClick xmlns:r="http://schemas.openxmlformats.org/officeDocument/2006/relationships" r:id="rId3" tooltip="Wedding Budget Summary"/>
          </xdr:cNvPr>
          <xdr:cNvSpPr txBox="1">
            <a:spLocks noChangeArrowheads="1"/>
          </xdr:cNvSpPr>
        </xdr:nvSpPr>
        <xdr:spPr bwMode="auto">
          <a:xfrm>
            <a:off x="711" y="25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Wedding Budget Summary</a:t>
            </a:r>
          </a:p>
        </xdr:txBody>
      </xdr:sp>
      <xdr:sp macro="" textlink="">
        <xdr:nvSpPr>
          <xdr:cNvPr id="59596" name="Text Box 204">
            <a:hlinkClick xmlns:r="http://schemas.openxmlformats.org/officeDocument/2006/relationships" r:id="rId4" tooltip="Contributions"/>
          </xdr:cNvPr>
          <xdr:cNvSpPr txBox="1">
            <a:spLocks noChangeArrowheads="1"/>
          </xdr:cNvSpPr>
        </xdr:nvSpPr>
        <xdr:spPr bwMode="auto">
          <a:xfrm>
            <a:off x="711" y="28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Contributions</a:t>
            </a:r>
          </a:p>
        </xdr:txBody>
      </xdr:sp>
      <xdr:sp macro="" textlink="">
        <xdr:nvSpPr>
          <xdr:cNvPr id="59597" name="Text Box 205">
            <a:hlinkClick xmlns:r="http://schemas.openxmlformats.org/officeDocument/2006/relationships" r:id="rId5" tooltip="Budget Estimator"/>
          </xdr:cNvPr>
          <xdr:cNvSpPr txBox="1">
            <a:spLocks noChangeArrowheads="1"/>
          </xdr:cNvSpPr>
        </xdr:nvSpPr>
        <xdr:spPr bwMode="auto">
          <a:xfrm>
            <a:off x="711" y="32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Budget Estimator</a:t>
            </a:r>
          </a:p>
        </xdr:txBody>
      </xdr:sp>
      <xdr:sp macro="" textlink="">
        <xdr:nvSpPr>
          <xdr:cNvPr id="59598" name="Text Box 206">
            <a:hlinkClick xmlns:r="http://schemas.openxmlformats.org/officeDocument/2006/relationships" r:id="rId6" tooltip="Stationery"/>
          </xdr:cNvPr>
          <xdr:cNvSpPr txBox="1">
            <a:spLocks noChangeArrowheads="1"/>
          </xdr:cNvSpPr>
        </xdr:nvSpPr>
        <xdr:spPr bwMode="auto">
          <a:xfrm>
            <a:off x="711" y="35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Stationery</a:t>
            </a:r>
          </a:p>
        </xdr:txBody>
      </xdr:sp>
      <xdr:sp macro="" textlink="">
        <xdr:nvSpPr>
          <xdr:cNvPr id="59599" name="Text Box 207">
            <a:hlinkClick xmlns:r="http://schemas.openxmlformats.org/officeDocument/2006/relationships" r:id="rId7" tooltip="Attire"/>
          </xdr:cNvPr>
          <xdr:cNvSpPr txBox="1">
            <a:spLocks noChangeArrowheads="1"/>
          </xdr:cNvSpPr>
        </xdr:nvSpPr>
        <xdr:spPr bwMode="auto">
          <a:xfrm>
            <a:off x="711" y="39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Attire</a:t>
            </a:r>
          </a:p>
        </xdr:txBody>
      </xdr:sp>
      <xdr:sp macro="" textlink="">
        <xdr:nvSpPr>
          <xdr:cNvPr id="59600" name="Text Box 208">
            <a:hlinkClick xmlns:r="http://schemas.openxmlformats.org/officeDocument/2006/relationships" r:id="rId8" tooltip="Ceremony"/>
          </xdr:cNvPr>
          <xdr:cNvSpPr txBox="1">
            <a:spLocks noChangeArrowheads="1"/>
          </xdr:cNvSpPr>
        </xdr:nvSpPr>
        <xdr:spPr bwMode="auto">
          <a:xfrm>
            <a:off x="711" y="42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Ceremony</a:t>
            </a:r>
          </a:p>
        </xdr:txBody>
      </xdr:sp>
      <xdr:sp macro="" textlink="">
        <xdr:nvSpPr>
          <xdr:cNvPr id="59601" name="Text Box 209">
            <a:hlinkClick xmlns:r="http://schemas.openxmlformats.org/officeDocument/2006/relationships" r:id="rId9" tooltip="Reception"/>
          </xdr:cNvPr>
          <xdr:cNvSpPr txBox="1">
            <a:spLocks noChangeArrowheads="1"/>
          </xdr:cNvSpPr>
        </xdr:nvSpPr>
        <xdr:spPr bwMode="auto">
          <a:xfrm>
            <a:off x="711" y="45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Reception</a:t>
            </a:r>
          </a:p>
        </xdr:txBody>
      </xdr:sp>
      <xdr:sp macro="" textlink="">
        <xdr:nvSpPr>
          <xdr:cNvPr id="59602" name="Text Box 210">
            <a:hlinkClick xmlns:r="http://schemas.openxmlformats.org/officeDocument/2006/relationships" r:id="rId10" tooltip="Transport"/>
          </xdr:cNvPr>
          <xdr:cNvSpPr txBox="1">
            <a:spLocks noChangeArrowheads="1"/>
          </xdr:cNvSpPr>
        </xdr:nvSpPr>
        <xdr:spPr bwMode="auto">
          <a:xfrm>
            <a:off x="711" y="49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Transport</a:t>
            </a:r>
          </a:p>
        </xdr:txBody>
      </xdr:sp>
      <xdr:sp macro="" textlink="">
        <xdr:nvSpPr>
          <xdr:cNvPr id="59603" name="Text Box 211">
            <a:hlinkClick xmlns:r="http://schemas.openxmlformats.org/officeDocument/2006/relationships" r:id="rId11" tooltip="Photos and Video"/>
          </xdr:cNvPr>
          <xdr:cNvSpPr txBox="1">
            <a:spLocks noChangeArrowheads="1"/>
          </xdr:cNvSpPr>
        </xdr:nvSpPr>
        <xdr:spPr bwMode="auto">
          <a:xfrm>
            <a:off x="711" y="52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Photos and Video</a:t>
            </a:r>
          </a:p>
        </xdr:txBody>
      </xdr:sp>
      <xdr:sp macro="" textlink="">
        <xdr:nvSpPr>
          <xdr:cNvPr id="59604" name="Text Box 212">
            <a:hlinkClick xmlns:r="http://schemas.openxmlformats.org/officeDocument/2006/relationships" r:id="rId12" tooltip="Flowers"/>
          </xdr:cNvPr>
          <xdr:cNvSpPr txBox="1">
            <a:spLocks noChangeArrowheads="1"/>
          </xdr:cNvSpPr>
        </xdr:nvSpPr>
        <xdr:spPr bwMode="auto">
          <a:xfrm>
            <a:off x="711" y="56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Flowers</a:t>
            </a:r>
          </a:p>
        </xdr:txBody>
      </xdr:sp>
      <xdr:sp macro="" textlink="">
        <xdr:nvSpPr>
          <xdr:cNvPr id="59605" name="Text Box 213">
            <a:hlinkClick xmlns:r="http://schemas.openxmlformats.org/officeDocument/2006/relationships" r:id="rId13" tooltip="Gifts"/>
          </xdr:cNvPr>
          <xdr:cNvSpPr txBox="1">
            <a:spLocks noChangeArrowheads="1"/>
          </xdr:cNvSpPr>
        </xdr:nvSpPr>
        <xdr:spPr bwMode="auto">
          <a:xfrm>
            <a:off x="711" y="59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Gifts</a:t>
            </a:r>
          </a:p>
        </xdr:txBody>
      </xdr:sp>
      <xdr:sp macro="" textlink="">
        <xdr:nvSpPr>
          <xdr:cNvPr id="59606" name="Text Box 214">
            <a:hlinkClick xmlns:r="http://schemas.openxmlformats.org/officeDocument/2006/relationships" r:id="rId14" tooltip="Honeymoon"/>
          </xdr:cNvPr>
          <xdr:cNvSpPr txBox="1">
            <a:spLocks noChangeArrowheads="1"/>
          </xdr:cNvSpPr>
        </xdr:nvSpPr>
        <xdr:spPr bwMode="auto">
          <a:xfrm>
            <a:off x="711" y="62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Honeymoon</a:t>
            </a:r>
          </a:p>
        </xdr:txBody>
      </xdr:sp>
      <xdr:sp macro="" textlink="">
        <xdr:nvSpPr>
          <xdr:cNvPr id="59607" name="Text Box 215">
            <a:hlinkClick xmlns:r="http://schemas.openxmlformats.org/officeDocument/2006/relationships" r:id="rId15" tooltip="Other Expenses"/>
          </xdr:cNvPr>
          <xdr:cNvSpPr txBox="1">
            <a:spLocks noChangeArrowheads="1"/>
          </xdr:cNvSpPr>
        </xdr:nvSpPr>
        <xdr:spPr bwMode="auto">
          <a:xfrm>
            <a:off x="711" y="66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Other Expenses</a:t>
            </a:r>
          </a:p>
        </xdr:txBody>
      </xdr:sp>
      <xdr:sp macro="" textlink="">
        <xdr:nvSpPr>
          <xdr:cNvPr id="59608" name="Text Box 216">
            <a:hlinkClick xmlns:r="http://schemas.openxmlformats.org/officeDocument/2006/relationships" r:id="rId16" tooltip="Guest List"/>
          </xdr:cNvPr>
          <xdr:cNvSpPr txBox="1">
            <a:spLocks noChangeArrowheads="1"/>
          </xdr:cNvSpPr>
        </xdr:nvSpPr>
        <xdr:spPr bwMode="auto">
          <a:xfrm>
            <a:off x="711" y="69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Guest List</a:t>
            </a:r>
          </a:p>
        </xdr:txBody>
      </xdr:sp>
      <xdr:sp macro="" textlink="">
        <xdr:nvSpPr>
          <xdr:cNvPr id="59609" name="Text Box 217">
            <a:hlinkClick xmlns:r="http://schemas.openxmlformats.org/officeDocument/2006/relationships" r:id="rId17" tooltip="Contacts List"/>
          </xdr:cNvPr>
          <xdr:cNvSpPr txBox="1">
            <a:spLocks noChangeArrowheads="1"/>
          </xdr:cNvSpPr>
        </xdr:nvSpPr>
        <xdr:spPr bwMode="auto">
          <a:xfrm>
            <a:off x="711" y="73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Contacts List</a:t>
            </a:r>
          </a:p>
        </xdr:txBody>
      </xdr:sp>
      <xdr:sp macro="" textlink="">
        <xdr:nvSpPr>
          <xdr:cNvPr id="59610" name="Text Box 218">
            <a:hlinkClick xmlns:r="http://schemas.openxmlformats.org/officeDocument/2006/relationships" r:id="rId18" tooltip="End-User License Agreement"/>
          </xdr:cNvPr>
          <xdr:cNvSpPr txBox="1">
            <a:spLocks noChangeArrowheads="1"/>
          </xdr:cNvSpPr>
        </xdr:nvSpPr>
        <xdr:spPr bwMode="auto">
          <a:xfrm>
            <a:off x="711" y="76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License Agreement</a:t>
            </a:r>
          </a:p>
        </xdr:txBody>
      </xdr:sp>
    </xdr:grpSp>
    <xdr:clientData/>
  </xdr:twoCellAnchor>
  <xdr:twoCellAnchor>
    <xdr:from>
      <xdr:col>6</xdr:col>
      <xdr:colOff>76200</xdr:colOff>
      <xdr:row>0</xdr:row>
      <xdr:rowOff>38100</xdr:rowOff>
    </xdr:from>
    <xdr:to>
      <xdr:col>11</xdr:col>
      <xdr:colOff>76200</xdr:colOff>
      <xdr:row>10</xdr:row>
      <xdr:rowOff>47625</xdr:rowOff>
    </xdr:to>
    <xdr:grpSp>
      <xdr:nvGrpSpPr>
        <xdr:cNvPr id="59611" name="Group 219"/>
        <xdr:cNvGrpSpPr>
          <a:grpSpLocks/>
        </xdr:cNvGrpSpPr>
      </xdr:nvGrpSpPr>
      <xdr:grpSpPr bwMode="auto">
        <a:xfrm>
          <a:off x="6762750" y="38100"/>
          <a:ext cx="3048000" cy="2162175"/>
          <a:chOff x="710" y="4"/>
          <a:chExt cx="320" cy="227"/>
        </a:xfrm>
      </xdr:grpSpPr>
      <xdr:grpSp>
        <xdr:nvGrpSpPr>
          <xdr:cNvPr id="59612" name="Group 220"/>
          <xdr:cNvGrpSpPr>
            <a:grpSpLocks/>
          </xdr:cNvGrpSpPr>
        </xdr:nvGrpSpPr>
        <xdr:grpSpPr bwMode="auto">
          <a:xfrm>
            <a:off x="710" y="186"/>
            <a:ext cx="320" cy="45"/>
            <a:chOff x="1204" y="240"/>
            <a:chExt cx="320" cy="45"/>
          </a:xfrm>
        </xdr:grpSpPr>
        <xdr:pic>
          <xdr:nvPicPr>
            <xdr:cNvPr id="59613" name="Picture 2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9614" name="Picture 22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9615" name="Picture 223" descr="linked-in">
              <a:hlinkClick xmlns:r="http://schemas.openxmlformats.org/officeDocument/2006/relationships" r:id="rId21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9616" name="Picture 224" descr="gplus">
              <a:hlinkClick xmlns:r="http://schemas.openxmlformats.org/officeDocument/2006/relationships" r:id="rId23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9617" name="Picture 225" descr="facebook1">
              <a:hlinkClick xmlns:r="http://schemas.openxmlformats.org/officeDocument/2006/relationships" r:id="rId25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9618" name="Picture 226" descr="pinterest1">
              <a:hlinkClick xmlns:r="http://schemas.openxmlformats.org/officeDocument/2006/relationships" r:id="rId27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9619" name="Picture 227" descr="twitter1">
              <a:hlinkClick xmlns:r="http://schemas.openxmlformats.org/officeDocument/2006/relationships" r:id="rId29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9620" name="Group 228">
            <a:hlinkClick xmlns:r="http://schemas.openxmlformats.org/officeDocument/2006/relationships" r:id="rId31" tooltip="Write your review about this template"/>
          </xdr:cNvPr>
          <xdr:cNvGrpSpPr>
            <a:grpSpLocks/>
          </xdr:cNvGrpSpPr>
        </xdr:nvGrpSpPr>
        <xdr:grpSpPr bwMode="auto">
          <a:xfrm>
            <a:off x="710" y="4"/>
            <a:ext cx="320" cy="45"/>
            <a:chOff x="881" y="58"/>
            <a:chExt cx="320" cy="45"/>
          </a:xfrm>
        </xdr:grpSpPr>
        <xdr:pic>
          <xdr:nvPicPr>
            <xdr:cNvPr id="59621" name="Picture 22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9622" name="Picture 23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FF00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9623" name="Picture 23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59624" name="Group 232">
            <a:hlinkClick xmlns:r="http://schemas.openxmlformats.org/officeDocument/2006/relationships" r:id="rId31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10" y="55"/>
            <a:ext cx="320" cy="125"/>
            <a:chOff x="881" y="109"/>
            <a:chExt cx="320" cy="125"/>
          </a:xfrm>
        </xdr:grpSpPr>
        <xdr:pic>
          <xdr:nvPicPr>
            <xdr:cNvPr id="59625" name="Picture 23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59626" name="Rectangle 23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59627" name="Picture 23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59628" name="Picture 23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2</xdr:row>
      <xdr:rowOff>66675</xdr:rowOff>
    </xdr:from>
    <xdr:to>
      <xdr:col>5</xdr:col>
      <xdr:colOff>85725</xdr:colOff>
      <xdr:row>9</xdr:row>
      <xdr:rowOff>57150</xdr:rowOff>
    </xdr:to>
    <xdr:pic>
      <xdr:nvPicPr>
        <xdr:cNvPr id="65739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695325"/>
          <a:ext cx="18859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381000</xdr:colOff>
      <xdr:row>0</xdr:row>
      <xdr:rowOff>28575</xdr:rowOff>
    </xdr:from>
    <xdr:to>
      <xdr:col>6</xdr:col>
      <xdr:colOff>0</xdr:colOff>
      <xdr:row>0</xdr:row>
      <xdr:rowOff>409575</xdr:rowOff>
    </xdr:to>
    <xdr:pic>
      <xdr:nvPicPr>
        <xdr:cNvPr id="65740" name="Picture 204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8575"/>
          <a:ext cx="16954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11</xdr:row>
      <xdr:rowOff>0</xdr:rowOff>
    </xdr:from>
    <xdr:to>
      <xdr:col>9</xdr:col>
      <xdr:colOff>76200</xdr:colOff>
      <xdr:row>37</xdr:row>
      <xdr:rowOff>57150</xdr:rowOff>
    </xdr:to>
    <xdr:grpSp>
      <xdr:nvGrpSpPr>
        <xdr:cNvPr id="65776" name="Group 240"/>
        <xdr:cNvGrpSpPr>
          <a:grpSpLocks/>
        </xdr:cNvGrpSpPr>
      </xdr:nvGrpSpPr>
      <xdr:grpSpPr bwMode="auto">
        <a:xfrm>
          <a:off x="6772275" y="2428875"/>
          <a:ext cx="1819275" cy="5172075"/>
          <a:chOff x="711" y="255"/>
          <a:chExt cx="191" cy="543"/>
        </a:xfrm>
      </xdr:grpSpPr>
      <xdr:sp macro="" textlink="">
        <xdr:nvSpPr>
          <xdr:cNvPr id="65742" name="Text Box 206">
            <a:hlinkClick xmlns:r="http://schemas.openxmlformats.org/officeDocument/2006/relationships" r:id="rId3" tooltip="Wedding Budget Summary"/>
          </xdr:cNvPr>
          <xdr:cNvSpPr txBox="1">
            <a:spLocks noChangeArrowheads="1"/>
          </xdr:cNvSpPr>
        </xdr:nvSpPr>
        <xdr:spPr bwMode="auto">
          <a:xfrm>
            <a:off x="711" y="25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Wedding Budget Summary</a:t>
            </a:r>
          </a:p>
        </xdr:txBody>
      </xdr:sp>
      <xdr:sp macro="" textlink="">
        <xdr:nvSpPr>
          <xdr:cNvPr id="65743" name="Text Box 207">
            <a:hlinkClick xmlns:r="http://schemas.openxmlformats.org/officeDocument/2006/relationships" r:id="rId4" tooltip="Contributions"/>
          </xdr:cNvPr>
          <xdr:cNvSpPr txBox="1">
            <a:spLocks noChangeArrowheads="1"/>
          </xdr:cNvSpPr>
        </xdr:nvSpPr>
        <xdr:spPr bwMode="auto">
          <a:xfrm>
            <a:off x="711" y="28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Contributions</a:t>
            </a:r>
          </a:p>
        </xdr:txBody>
      </xdr:sp>
      <xdr:sp macro="" textlink="">
        <xdr:nvSpPr>
          <xdr:cNvPr id="65744" name="Text Box 208">
            <a:hlinkClick xmlns:r="http://schemas.openxmlformats.org/officeDocument/2006/relationships" r:id="rId5" tooltip="Budget Estimator"/>
          </xdr:cNvPr>
          <xdr:cNvSpPr txBox="1">
            <a:spLocks noChangeArrowheads="1"/>
          </xdr:cNvSpPr>
        </xdr:nvSpPr>
        <xdr:spPr bwMode="auto">
          <a:xfrm>
            <a:off x="711" y="32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Budget Estimator</a:t>
            </a:r>
          </a:p>
        </xdr:txBody>
      </xdr:sp>
      <xdr:sp macro="" textlink="">
        <xdr:nvSpPr>
          <xdr:cNvPr id="65745" name="Text Box 209">
            <a:hlinkClick xmlns:r="http://schemas.openxmlformats.org/officeDocument/2006/relationships" r:id="rId6" tooltip="Stationery"/>
          </xdr:cNvPr>
          <xdr:cNvSpPr txBox="1">
            <a:spLocks noChangeArrowheads="1"/>
          </xdr:cNvSpPr>
        </xdr:nvSpPr>
        <xdr:spPr bwMode="auto">
          <a:xfrm>
            <a:off x="711" y="35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Stationery</a:t>
            </a:r>
          </a:p>
        </xdr:txBody>
      </xdr:sp>
      <xdr:sp macro="" textlink="">
        <xdr:nvSpPr>
          <xdr:cNvPr id="65746" name="Text Box 210">
            <a:hlinkClick xmlns:r="http://schemas.openxmlformats.org/officeDocument/2006/relationships" r:id="rId7" tooltip="Attire"/>
          </xdr:cNvPr>
          <xdr:cNvSpPr txBox="1">
            <a:spLocks noChangeArrowheads="1"/>
          </xdr:cNvSpPr>
        </xdr:nvSpPr>
        <xdr:spPr bwMode="auto">
          <a:xfrm>
            <a:off x="711" y="39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Attire</a:t>
            </a:r>
          </a:p>
        </xdr:txBody>
      </xdr:sp>
      <xdr:sp macro="" textlink="">
        <xdr:nvSpPr>
          <xdr:cNvPr id="65747" name="Text Box 211">
            <a:hlinkClick xmlns:r="http://schemas.openxmlformats.org/officeDocument/2006/relationships" r:id="rId8" tooltip="Ceremony"/>
          </xdr:cNvPr>
          <xdr:cNvSpPr txBox="1">
            <a:spLocks noChangeArrowheads="1"/>
          </xdr:cNvSpPr>
        </xdr:nvSpPr>
        <xdr:spPr bwMode="auto">
          <a:xfrm>
            <a:off x="711" y="42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Ceremony</a:t>
            </a:r>
          </a:p>
        </xdr:txBody>
      </xdr:sp>
      <xdr:sp macro="" textlink="">
        <xdr:nvSpPr>
          <xdr:cNvPr id="65748" name="Text Box 212">
            <a:hlinkClick xmlns:r="http://schemas.openxmlformats.org/officeDocument/2006/relationships" r:id="rId9" tooltip="Reception"/>
          </xdr:cNvPr>
          <xdr:cNvSpPr txBox="1">
            <a:spLocks noChangeArrowheads="1"/>
          </xdr:cNvSpPr>
        </xdr:nvSpPr>
        <xdr:spPr bwMode="auto">
          <a:xfrm>
            <a:off x="711" y="45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Reception</a:t>
            </a:r>
          </a:p>
        </xdr:txBody>
      </xdr:sp>
      <xdr:sp macro="" textlink="">
        <xdr:nvSpPr>
          <xdr:cNvPr id="65749" name="Text Box 213">
            <a:hlinkClick xmlns:r="http://schemas.openxmlformats.org/officeDocument/2006/relationships" r:id="rId10" tooltip="Transport"/>
          </xdr:cNvPr>
          <xdr:cNvSpPr txBox="1">
            <a:spLocks noChangeArrowheads="1"/>
          </xdr:cNvSpPr>
        </xdr:nvSpPr>
        <xdr:spPr bwMode="auto">
          <a:xfrm>
            <a:off x="711" y="49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Transport</a:t>
            </a:r>
          </a:p>
        </xdr:txBody>
      </xdr:sp>
      <xdr:sp macro="" textlink="">
        <xdr:nvSpPr>
          <xdr:cNvPr id="65750" name="Text Box 214">
            <a:hlinkClick xmlns:r="http://schemas.openxmlformats.org/officeDocument/2006/relationships" r:id="rId11" tooltip="Photos and Video"/>
          </xdr:cNvPr>
          <xdr:cNvSpPr txBox="1">
            <a:spLocks noChangeArrowheads="1"/>
          </xdr:cNvSpPr>
        </xdr:nvSpPr>
        <xdr:spPr bwMode="auto">
          <a:xfrm>
            <a:off x="711" y="52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Photos and Video</a:t>
            </a:r>
          </a:p>
        </xdr:txBody>
      </xdr:sp>
      <xdr:sp macro="" textlink="">
        <xdr:nvSpPr>
          <xdr:cNvPr id="65751" name="Text Box 215">
            <a:hlinkClick xmlns:r="http://schemas.openxmlformats.org/officeDocument/2006/relationships" r:id="rId12" tooltip="Flowers"/>
          </xdr:cNvPr>
          <xdr:cNvSpPr txBox="1">
            <a:spLocks noChangeArrowheads="1"/>
          </xdr:cNvSpPr>
        </xdr:nvSpPr>
        <xdr:spPr bwMode="auto">
          <a:xfrm>
            <a:off x="711" y="56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Flowers</a:t>
            </a:r>
          </a:p>
        </xdr:txBody>
      </xdr:sp>
      <xdr:sp macro="" textlink="">
        <xdr:nvSpPr>
          <xdr:cNvPr id="65752" name="Text Box 216">
            <a:hlinkClick xmlns:r="http://schemas.openxmlformats.org/officeDocument/2006/relationships" r:id="rId13" tooltip="Gifts"/>
          </xdr:cNvPr>
          <xdr:cNvSpPr txBox="1">
            <a:spLocks noChangeArrowheads="1"/>
          </xdr:cNvSpPr>
        </xdr:nvSpPr>
        <xdr:spPr bwMode="auto">
          <a:xfrm>
            <a:off x="711" y="59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Gifts</a:t>
            </a:r>
          </a:p>
        </xdr:txBody>
      </xdr:sp>
      <xdr:sp macro="" textlink="">
        <xdr:nvSpPr>
          <xdr:cNvPr id="65753" name="Text Box 217">
            <a:hlinkClick xmlns:r="http://schemas.openxmlformats.org/officeDocument/2006/relationships" r:id="rId14" tooltip="Honeymoon"/>
          </xdr:cNvPr>
          <xdr:cNvSpPr txBox="1">
            <a:spLocks noChangeArrowheads="1"/>
          </xdr:cNvSpPr>
        </xdr:nvSpPr>
        <xdr:spPr bwMode="auto">
          <a:xfrm>
            <a:off x="711" y="629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Honeymoon</a:t>
            </a:r>
          </a:p>
        </xdr:txBody>
      </xdr:sp>
      <xdr:sp macro="" textlink="">
        <xdr:nvSpPr>
          <xdr:cNvPr id="65754" name="Text Box 218">
            <a:hlinkClick xmlns:r="http://schemas.openxmlformats.org/officeDocument/2006/relationships" r:id="rId15" tooltip="Other Expenses"/>
          </xdr:cNvPr>
          <xdr:cNvSpPr txBox="1">
            <a:spLocks noChangeArrowheads="1"/>
          </xdr:cNvSpPr>
        </xdr:nvSpPr>
        <xdr:spPr bwMode="auto">
          <a:xfrm>
            <a:off x="711" y="663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Other Expenses</a:t>
            </a:r>
          </a:p>
        </xdr:txBody>
      </xdr:sp>
      <xdr:sp macro="" textlink="">
        <xdr:nvSpPr>
          <xdr:cNvPr id="65755" name="Text Box 219">
            <a:hlinkClick xmlns:r="http://schemas.openxmlformats.org/officeDocument/2006/relationships" r:id="rId16" tooltip="Guest List"/>
          </xdr:cNvPr>
          <xdr:cNvSpPr txBox="1">
            <a:spLocks noChangeArrowheads="1"/>
          </xdr:cNvSpPr>
        </xdr:nvSpPr>
        <xdr:spPr bwMode="auto">
          <a:xfrm>
            <a:off x="711" y="697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Guest List</a:t>
            </a:r>
          </a:p>
        </xdr:txBody>
      </xdr:sp>
      <xdr:sp macro="" textlink="">
        <xdr:nvSpPr>
          <xdr:cNvPr id="65756" name="Text Box 220">
            <a:hlinkClick xmlns:r="http://schemas.openxmlformats.org/officeDocument/2006/relationships" r:id="rId17" tooltip="Contacts List"/>
          </xdr:cNvPr>
          <xdr:cNvSpPr txBox="1">
            <a:spLocks noChangeArrowheads="1"/>
          </xdr:cNvSpPr>
        </xdr:nvSpPr>
        <xdr:spPr bwMode="auto">
          <a:xfrm>
            <a:off x="711" y="731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Contacts List</a:t>
            </a:r>
          </a:p>
        </xdr:txBody>
      </xdr:sp>
      <xdr:sp macro="" textlink="">
        <xdr:nvSpPr>
          <xdr:cNvPr id="65757" name="Text Box 221">
            <a:hlinkClick xmlns:r="http://schemas.openxmlformats.org/officeDocument/2006/relationships" r:id="rId18" tooltip="End-User License Agreement"/>
          </xdr:cNvPr>
          <xdr:cNvSpPr txBox="1">
            <a:spLocks noChangeArrowheads="1"/>
          </xdr:cNvSpPr>
        </xdr:nvSpPr>
        <xdr:spPr bwMode="auto">
          <a:xfrm>
            <a:off x="711" y="765"/>
            <a:ext cx="191" cy="3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0000" mc:Ignorable="a14" a14:legacySpreadsheetColorIndex="6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en-GB" sz="1100" b="0" i="0" u="none" strike="noStrike" baseline="0">
                <a:solidFill>
                  <a:srgbClr val="FFFFFF"/>
                </a:solidFill>
                <a:latin typeface="Calibri"/>
              </a:rPr>
              <a:t>License Agreement</a:t>
            </a:r>
          </a:p>
        </xdr:txBody>
      </xdr:sp>
    </xdr:grpSp>
    <xdr:clientData/>
  </xdr:twoCellAnchor>
  <xdr:twoCellAnchor>
    <xdr:from>
      <xdr:col>6</xdr:col>
      <xdr:colOff>76200</xdr:colOff>
      <xdr:row>0</xdr:row>
      <xdr:rowOff>38100</xdr:rowOff>
    </xdr:from>
    <xdr:to>
      <xdr:col>11</xdr:col>
      <xdr:colOff>76200</xdr:colOff>
      <xdr:row>10</xdr:row>
      <xdr:rowOff>47625</xdr:rowOff>
    </xdr:to>
    <xdr:grpSp>
      <xdr:nvGrpSpPr>
        <xdr:cNvPr id="65758" name="Group 222"/>
        <xdr:cNvGrpSpPr>
          <a:grpSpLocks/>
        </xdr:cNvGrpSpPr>
      </xdr:nvGrpSpPr>
      <xdr:grpSpPr bwMode="auto">
        <a:xfrm>
          <a:off x="6762750" y="38100"/>
          <a:ext cx="3048000" cy="2162175"/>
          <a:chOff x="710" y="4"/>
          <a:chExt cx="320" cy="227"/>
        </a:xfrm>
      </xdr:grpSpPr>
      <xdr:grpSp>
        <xdr:nvGrpSpPr>
          <xdr:cNvPr id="65759" name="Group 223"/>
          <xdr:cNvGrpSpPr>
            <a:grpSpLocks/>
          </xdr:cNvGrpSpPr>
        </xdr:nvGrpSpPr>
        <xdr:grpSpPr bwMode="auto">
          <a:xfrm>
            <a:off x="710" y="186"/>
            <a:ext cx="320" cy="45"/>
            <a:chOff x="1204" y="240"/>
            <a:chExt cx="320" cy="45"/>
          </a:xfrm>
        </xdr:grpSpPr>
        <xdr:pic>
          <xdr:nvPicPr>
            <xdr:cNvPr id="65760" name="Picture 224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5761" name="Picture 225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5762" name="Picture 226" descr="linked-in">
              <a:hlinkClick xmlns:r="http://schemas.openxmlformats.org/officeDocument/2006/relationships" r:id="rId21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5763" name="Picture 227" descr="gplus">
              <a:hlinkClick xmlns:r="http://schemas.openxmlformats.org/officeDocument/2006/relationships" r:id="rId23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5764" name="Picture 228" descr="facebook1">
              <a:hlinkClick xmlns:r="http://schemas.openxmlformats.org/officeDocument/2006/relationships" r:id="rId25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5765" name="Picture 229" descr="pinterest1">
              <a:hlinkClick xmlns:r="http://schemas.openxmlformats.org/officeDocument/2006/relationships" r:id="rId27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5766" name="Picture 230" descr="twitter1">
              <a:hlinkClick xmlns:r="http://schemas.openxmlformats.org/officeDocument/2006/relationships" r:id="rId29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65767" name="Group 231">
            <a:hlinkClick xmlns:r="http://schemas.openxmlformats.org/officeDocument/2006/relationships" r:id="rId31" tooltip="Write your review about this template"/>
          </xdr:cNvPr>
          <xdr:cNvGrpSpPr>
            <a:grpSpLocks/>
          </xdr:cNvGrpSpPr>
        </xdr:nvGrpSpPr>
        <xdr:grpSpPr bwMode="auto">
          <a:xfrm>
            <a:off x="710" y="4"/>
            <a:ext cx="320" cy="45"/>
            <a:chOff x="881" y="58"/>
            <a:chExt cx="320" cy="45"/>
          </a:xfrm>
        </xdr:grpSpPr>
        <xdr:pic>
          <xdr:nvPicPr>
            <xdr:cNvPr id="65768" name="Picture 232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5769" name="Picture 233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00FF00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5770" name="Picture 234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65771" name="Group 235">
            <a:hlinkClick xmlns:r="http://schemas.openxmlformats.org/officeDocument/2006/relationships" r:id="rId31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10" y="55"/>
            <a:ext cx="320" cy="125"/>
            <a:chOff x="881" y="109"/>
            <a:chExt cx="320" cy="125"/>
          </a:xfrm>
        </xdr:grpSpPr>
        <xdr:pic>
          <xdr:nvPicPr>
            <xdr:cNvPr id="65772" name="Picture 236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5773" name="Rectangle 237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65774" name="Picture 238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5775" name="Picture 239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zoomScaleNormal="96" workbookViewId="0">
      <selection activeCell="M39" sqref="M39"/>
    </sheetView>
  </sheetViews>
  <sheetFormatPr defaultRowHeight="15" x14ac:dyDescent="0.25"/>
  <cols>
    <col min="1" max="1" width="36.7109375" style="14" customWidth="1"/>
    <col min="2" max="6" width="12.7109375" style="14" customWidth="1"/>
    <col min="7" max="16384" width="9.140625" style="14"/>
  </cols>
  <sheetData>
    <row r="1" spans="1:6" s="13" customFormat="1" ht="35.1" customHeight="1" x14ac:dyDescent="0.25">
      <c r="A1" s="216" t="s">
        <v>110</v>
      </c>
      <c r="B1" s="216"/>
      <c r="C1" s="216"/>
      <c r="D1" s="216"/>
      <c r="E1" s="216"/>
      <c r="F1" s="216"/>
    </row>
    <row r="2" spans="1:6" x14ac:dyDescent="0.25">
      <c r="F2" s="50" t="str">
        <f ca="1">"© "&amp;YEAR(TODAY())&amp;" Spreadsheet123 LTD. All rights reserved"</f>
        <v>© 2013 Spreadsheet123 LTD. All rights reserved</v>
      </c>
    </row>
    <row r="3" spans="1:6" x14ac:dyDescent="0.25">
      <c r="A3" s="16"/>
      <c r="E3" s="16"/>
      <c r="F3" s="15"/>
    </row>
    <row r="4" spans="1:6" x14ac:dyDescent="0.25">
      <c r="A4" s="16"/>
      <c r="B4" s="49"/>
      <c r="C4" s="49"/>
      <c r="E4" s="16"/>
      <c r="F4" s="15"/>
    </row>
    <row r="5" spans="1:6" s="19" customFormat="1" ht="18" customHeight="1" x14ac:dyDescent="0.2">
      <c r="A5" s="17" t="s">
        <v>103</v>
      </c>
      <c r="B5" s="219">
        <v>41821</v>
      </c>
      <c r="C5" s="220"/>
      <c r="E5" s="18"/>
    </row>
    <row r="6" spans="1:6" s="19" customFormat="1" ht="18" customHeight="1" x14ac:dyDescent="0.2">
      <c r="A6" s="17" t="s">
        <v>102</v>
      </c>
      <c r="B6" s="218">
        <f ca="1">TODAY()</f>
        <v>41584</v>
      </c>
      <c r="C6" s="218"/>
      <c r="E6" s="18"/>
    </row>
    <row r="7" spans="1:6" s="19" customFormat="1" ht="18" customHeight="1" x14ac:dyDescent="0.2">
      <c r="A7" s="17" t="s">
        <v>104</v>
      </c>
      <c r="B7" s="221">
        <f ca="1">IF(B5-TODAY()&gt;0,B5-TODAY(),"Congratulations")</f>
        <v>237</v>
      </c>
      <c r="C7" s="221"/>
      <c r="E7" s="20"/>
    </row>
    <row r="8" spans="1:6" s="19" customFormat="1" ht="18" customHeight="1" x14ac:dyDescent="0.2">
      <c r="A8" s="17" t="s">
        <v>105</v>
      </c>
      <c r="B8" s="222">
        <f>SUM('Guest list'!D19)</f>
        <v>0</v>
      </c>
      <c r="C8" s="222"/>
      <c r="E8" s="21"/>
      <c r="F8" s="21"/>
    </row>
    <row r="9" spans="1:6" ht="18" x14ac:dyDescent="0.25">
      <c r="A9" s="22"/>
      <c r="B9" s="22"/>
      <c r="C9" s="23"/>
      <c r="D9" s="24"/>
      <c r="E9" s="24"/>
      <c r="F9" s="25"/>
    </row>
    <row r="10" spans="1:6" ht="21.95" customHeight="1" x14ac:dyDescent="0.25">
      <c r="A10" s="113" t="s">
        <v>133</v>
      </c>
      <c r="B10" s="34"/>
      <c r="C10" s="11" t="s">
        <v>0</v>
      </c>
      <c r="D10" s="11" t="s">
        <v>1</v>
      </c>
      <c r="E10" s="11" t="s">
        <v>5</v>
      </c>
      <c r="F10" s="11" t="s">
        <v>6</v>
      </c>
    </row>
    <row r="11" spans="1:6" ht="6.95" customHeight="1" x14ac:dyDescent="0.25">
      <c r="A11" s="26"/>
      <c r="B11" s="26"/>
      <c r="C11" s="27"/>
      <c r="D11" s="27"/>
      <c r="E11" s="27"/>
      <c r="F11" s="27"/>
    </row>
    <row r="12" spans="1:6" ht="18" customHeight="1" x14ac:dyDescent="0.25">
      <c r="A12" s="28" t="s">
        <v>4</v>
      </c>
      <c r="B12" s="28"/>
      <c r="C12" s="41">
        <f>Stationery!B38</f>
        <v>250</v>
      </c>
      <c r="D12" s="41">
        <f>Stationery!C38</f>
        <v>0</v>
      </c>
      <c r="E12" s="41">
        <f>Stationery!D38</f>
        <v>0</v>
      </c>
      <c r="F12" s="41">
        <f>Stationery!E38</f>
        <v>0</v>
      </c>
    </row>
    <row r="13" spans="1:6" ht="18" customHeight="1" x14ac:dyDescent="0.25">
      <c r="A13" s="28" t="s">
        <v>22</v>
      </c>
      <c r="B13" s="28"/>
      <c r="C13" s="41">
        <f>Attire!B43</f>
        <v>100</v>
      </c>
      <c r="D13" s="41">
        <f>Attire!C43</f>
        <v>0</v>
      </c>
      <c r="E13" s="41">
        <f>Attire!D43</f>
        <v>0</v>
      </c>
      <c r="F13" s="41">
        <f>Attire!E43</f>
        <v>0</v>
      </c>
    </row>
    <row r="14" spans="1:6" ht="18" customHeight="1" x14ac:dyDescent="0.25">
      <c r="A14" s="28" t="s">
        <v>41</v>
      </c>
      <c r="B14" s="28"/>
      <c r="C14" s="41">
        <f>Ceremony!B27</f>
        <v>50</v>
      </c>
      <c r="D14" s="41">
        <f>Ceremony!C27</f>
        <v>0</v>
      </c>
      <c r="E14" s="41">
        <f>Ceremony!D27</f>
        <v>0</v>
      </c>
      <c r="F14" s="41">
        <f>Ceremony!E27</f>
        <v>0</v>
      </c>
    </row>
    <row r="15" spans="1:6" ht="18" customHeight="1" x14ac:dyDescent="0.25">
      <c r="A15" s="28" t="s">
        <v>48</v>
      </c>
      <c r="B15" s="28"/>
      <c r="C15" s="41">
        <f>Reception!B46</f>
        <v>200</v>
      </c>
      <c r="D15" s="41">
        <f>Reception!C46</f>
        <v>0</v>
      </c>
      <c r="E15" s="41">
        <f>Reception!D46</f>
        <v>0</v>
      </c>
      <c r="F15" s="41">
        <f>Reception!E46</f>
        <v>0</v>
      </c>
    </row>
    <row r="16" spans="1:6" ht="18" customHeight="1" x14ac:dyDescent="0.25">
      <c r="A16" s="28" t="s">
        <v>69</v>
      </c>
      <c r="B16" s="28"/>
      <c r="C16" s="41">
        <f>Transport!B23</f>
        <v>250</v>
      </c>
      <c r="D16" s="41">
        <f>Transport!C23</f>
        <v>0</v>
      </c>
      <c r="E16" s="41">
        <f>Transport!D23</f>
        <v>0</v>
      </c>
      <c r="F16" s="41">
        <f>Transport!E23</f>
        <v>0</v>
      </c>
    </row>
    <row r="17" spans="1:7" ht="18" customHeight="1" x14ac:dyDescent="0.25">
      <c r="A17" s="28" t="s">
        <v>71</v>
      </c>
      <c r="B17" s="28"/>
      <c r="C17" s="41">
        <f>'Photos and video'!B34</f>
        <v>75</v>
      </c>
      <c r="D17" s="41">
        <f>'Photos and video'!C34</f>
        <v>0</v>
      </c>
      <c r="E17" s="41">
        <f>'Photos and video'!D34</f>
        <v>0</v>
      </c>
      <c r="F17" s="41">
        <f>'Photos and video'!E34</f>
        <v>0</v>
      </c>
    </row>
    <row r="18" spans="1:7" ht="18" customHeight="1" x14ac:dyDescent="0.25">
      <c r="A18" s="28" t="s">
        <v>78</v>
      </c>
      <c r="B18" s="28"/>
      <c r="C18" s="41">
        <f>Flowers!B43</f>
        <v>150</v>
      </c>
      <c r="D18" s="41">
        <f>Flowers!C43</f>
        <v>0</v>
      </c>
      <c r="E18" s="41">
        <f>Flowers!D43</f>
        <v>0</v>
      </c>
      <c r="F18" s="41">
        <f>Flowers!E43</f>
        <v>0</v>
      </c>
    </row>
    <row r="19" spans="1:7" ht="18" customHeight="1" x14ac:dyDescent="0.25">
      <c r="A19" s="28" t="s">
        <v>96</v>
      </c>
      <c r="B19" s="28"/>
      <c r="C19" s="41">
        <f>Gifts!B25</f>
        <v>100</v>
      </c>
      <c r="D19" s="41">
        <f>Gifts!C25</f>
        <v>0</v>
      </c>
      <c r="E19" s="41">
        <f>Gifts!D25</f>
        <v>0</v>
      </c>
      <c r="F19" s="41">
        <f>Gifts!E25</f>
        <v>0</v>
      </c>
    </row>
    <row r="20" spans="1:7" ht="18" customHeight="1" x14ac:dyDescent="0.25">
      <c r="A20" s="28" t="s">
        <v>106</v>
      </c>
      <c r="B20" s="28"/>
      <c r="C20" s="41">
        <f>'Honeymoon and other'!B31</f>
        <v>100</v>
      </c>
      <c r="D20" s="41">
        <f>'Honeymoon and other'!C31</f>
        <v>0</v>
      </c>
      <c r="E20" s="41">
        <f>'Honeymoon and other'!D31</f>
        <v>0</v>
      </c>
      <c r="F20" s="41">
        <f>'Honeymoon and other'!E31</f>
        <v>0</v>
      </c>
    </row>
    <row r="21" spans="1:7" ht="18" customHeight="1" x14ac:dyDescent="0.25">
      <c r="A21" s="74" t="s">
        <v>19</v>
      </c>
      <c r="B21" s="29"/>
      <c r="C21" s="31">
        <f>'Other Expenses'!B42</f>
        <v>100</v>
      </c>
      <c r="D21" s="31">
        <f>'Other Expenses'!C42</f>
        <v>0</v>
      </c>
      <c r="E21" s="31">
        <f>'Other Expenses'!D42</f>
        <v>0</v>
      </c>
      <c r="F21" s="31">
        <f>'Other Expenses'!E42</f>
        <v>0</v>
      </c>
    </row>
    <row r="22" spans="1:7" ht="6.95" customHeight="1" x14ac:dyDescent="0.25">
      <c r="A22" s="29"/>
      <c r="B22" s="29"/>
      <c r="C22" s="30"/>
      <c r="D22" s="30"/>
      <c r="E22" s="30"/>
      <c r="F22" s="30"/>
    </row>
    <row r="23" spans="1:7" s="13" customFormat="1" ht="21.95" customHeight="1" x14ac:dyDescent="0.25">
      <c r="A23" s="116" t="s">
        <v>134</v>
      </c>
      <c r="B23" s="35"/>
      <c r="C23" s="12">
        <f>SUM(C12:C21)</f>
        <v>1375</v>
      </c>
      <c r="D23" s="12">
        <f>SUM(D12:D21)</f>
        <v>0</v>
      </c>
      <c r="E23" s="12">
        <f>SUM(E12:E21)</f>
        <v>0</v>
      </c>
      <c r="F23" s="12">
        <f>SUM(F12:F21)</f>
        <v>0</v>
      </c>
    </row>
    <row r="25" spans="1:7" ht="21.95" customHeight="1" x14ac:dyDescent="0.25">
      <c r="A25" s="113" t="s">
        <v>135</v>
      </c>
      <c r="B25" s="10"/>
      <c r="D25" s="32"/>
      <c r="E25" s="32"/>
      <c r="F25" s="32"/>
    </row>
    <row r="26" spans="1:7" ht="6.95" customHeight="1" x14ac:dyDescent="0.25">
      <c r="A26" s="26"/>
      <c r="B26" s="32"/>
      <c r="D26" s="32"/>
      <c r="E26" s="32"/>
      <c r="F26" s="32"/>
    </row>
    <row r="27" spans="1:7" ht="18" customHeight="1" x14ac:dyDescent="0.25">
      <c r="A27" s="119" t="str">
        <f t="shared" ref="A27:A38" ca="1" si="0">IF(ISERROR(INDEX(contributions,MATCH(B27,contr_amount,0),1)),"",INDEX(contributions,MATCH(B27,contr_amount,0),1))</f>
        <v>Nick's Mom &amp; Dad</v>
      </c>
      <c r="B27" s="39">
        <f t="shared" ref="B27:B38" ca="1" si="1">IF(LARGE(contr_amount,ROW(B27)-ROW($B$26))&lt;0.1,0,LARGE(contr_amount,ROW(B27)-ROW($B$26)))</f>
        <v>6000.0001120484358</v>
      </c>
      <c r="G27" s="52"/>
    </row>
    <row r="28" spans="1:7" ht="18" customHeight="1" x14ac:dyDescent="0.25">
      <c r="A28" s="119" t="str">
        <f t="shared" ca="1" si="0"/>
        <v>Jane's Mom &amp; Dad</v>
      </c>
      <c r="B28" s="39">
        <f t="shared" ca="1" si="1"/>
        <v>5000.0001976154681</v>
      </c>
    </row>
    <row r="29" spans="1:7" ht="18" customHeight="1" x14ac:dyDescent="0.25">
      <c r="A29" s="119" t="str">
        <f t="shared" ca="1" si="0"/>
        <v>Nick's Grand Pearants</v>
      </c>
      <c r="B29" s="39">
        <f t="shared" ca="1" si="1"/>
        <v>5000.0001963881814</v>
      </c>
    </row>
    <row r="30" spans="1:7" ht="18" customHeight="1" x14ac:dyDescent="0.25">
      <c r="A30" s="119" t="str">
        <f t="shared" ca="1" si="0"/>
        <v>Jane's Grand Mom</v>
      </c>
      <c r="B30" s="39">
        <f t="shared" ca="1" si="1"/>
        <v>3000.0001681311628</v>
      </c>
    </row>
    <row r="31" spans="1:7" ht="18" customHeight="1" x14ac:dyDescent="0.25">
      <c r="A31" s="119" t="str">
        <f t="shared" ca="1" si="0"/>
        <v/>
      </c>
      <c r="B31" s="39">
        <f t="shared" ca="1" si="1"/>
        <v>0</v>
      </c>
    </row>
    <row r="32" spans="1:7" ht="18" customHeight="1" x14ac:dyDescent="0.25">
      <c r="A32" s="119" t="str">
        <f t="shared" ca="1" si="0"/>
        <v/>
      </c>
      <c r="B32" s="39">
        <f t="shared" ca="1" si="1"/>
        <v>0</v>
      </c>
    </row>
    <row r="33" spans="1:6" ht="18" customHeight="1" x14ac:dyDescent="0.25">
      <c r="A33" s="119" t="str">
        <f t="shared" ca="1" si="0"/>
        <v/>
      </c>
      <c r="B33" s="39">
        <f t="shared" ca="1" si="1"/>
        <v>0</v>
      </c>
    </row>
    <row r="34" spans="1:6" ht="18" customHeight="1" x14ac:dyDescent="0.25">
      <c r="A34" s="119" t="str">
        <f t="shared" ca="1" si="0"/>
        <v/>
      </c>
      <c r="B34" s="39">
        <f t="shared" ca="1" si="1"/>
        <v>0</v>
      </c>
    </row>
    <row r="35" spans="1:6" ht="18" customHeight="1" x14ac:dyDescent="0.25">
      <c r="A35" s="119" t="str">
        <f t="shared" ca="1" si="0"/>
        <v/>
      </c>
      <c r="B35" s="39">
        <f t="shared" ca="1" si="1"/>
        <v>0</v>
      </c>
    </row>
    <row r="36" spans="1:6" ht="18" customHeight="1" x14ac:dyDescent="0.25">
      <c r="A36" s="119" t="str">
        <f t="shared" ca="1" si="0"/>
        <v/>
      </c>
      <c r="B36" s="39">
        <f t="shared" ca="1" si="1"/>
        <v>0</v>
      </c>
    </row>
    <row r="37" spans="1:6" ht="18" customHeight="1" x14ac:dyDescent="0.25">
      <c r="A37" s="119" t="str">
        <f t="shared" ca="1" si="0"/>
        <v/>
      </c>
      <c r="B37" s="39">
        <f t="shared" ca="1" si="1"/>
        <v>0</v>
      </c>
    </row>
    <row r="38" spans="1:6" ht="18" customHeight="1" x14ac:dyDescent="0.25">
      <c r="A38" s="119" t="str">
        <f t="shared" ca="1" si="0"/>
        <v/>
      </c>
      <c r="B38" s="39">
        <f t="shared" ca="1" si="1"/>
        <v>0</v>
      </c>
    </row>
    <row r="39" spans="1:6" ht="18" customHeight="1" x14ac:dyDescent="0.25">
      <c r="A39" s="120" t="s">
        <v>151</v>
      </c>
      <c r="B39" s="51">
        <f ca="1">SUM(contributed)-ROUND(SUM(B27:B38),2)</f>
        <v>0</v>
      </c>
    </row>
    <row r="40" spans="1:6" ht="6.95" customHeight="1" x14ac:dyDescent="0.25">
      <c r="A40" s="36"/>
      <c r="B40" s="38"/>
    </row>
    <row r="41" spans="1:6" ht="21.95" customHeight="1" x14ac:dyDescent="0.25">
      <c r="A41" s="116" t="s">
        <v>134</v>
      </c>
      <c r="B41" s="40">
        <f ca="1">SUM(B27:B39)</f>
        <v>19000.000674183248</v>
      </c>
    </row>
    <row r="43" spans="1:6" ht="21.95" customHeight="1" x14ac:dyDescent="0.25">
      <c r="A43" s="113" t="s">
        <v>136</v>
      </c>
      <c r="B43" s="10"/>
      <c r="C43" s="6"/>
      <c r="D43" s="2"/>
      <c r="E43" s="2"/>
      <c r="F43" s="2"/>
    </row>
    <row r="44" spans="1:6" ht="6.95" customHeight="1" x14ac:dyDescent="0.25">
      <c r="A44" s="33"/>
      <c r="B44" s="32"/>
      <c r="D44" s="32"/>
      <c r="E44" s="32"/>
      <c r="F44" s="32"/>
    </row>
    <row r="45" spans="1:6" ht="18" customHeight="1" x14ac:dyDescent="0.3">
      <c r="A45" s="45" t="s">
        <v>107</v>
      </c>
      <c r="B45" s="44"/>
      <c r="C45" s="44"/>
      <c r="D45" s="44"/>
      <c r="E45" s="217">
        <f ca="1">IF(D23-B41&gt;0,D23-B41,0)</f>
        <v>0</v>
      </c>
      <c r="F45" s="217"/>
    </row>
    <row r="46" spans="1:6" ht="18" customHeight="1" x14ac:dyDescent="0.3">
      <c r="A46" s="45" t="s">
        <v>108</v>
      </c>
      <c r="B46" s="44"/>
      <c r="C46" s="44"/>
      <c r="D46" s="44"/>
      <c r="E46" s="217">
        <f ca="1">IF(B41&gt;D23, B41-D23, 0)</f>
        <v>19000.000674183248</v>
      </c>
      <c r="F46" s="217"/>
    </row>
    <row r="47" spans="1:6" ht="18" customHeight="1" x14ac:dyDescent="0.25"/>
    <row r="48" spans="1:6" ht="6.95" customHeight="1" x14ac:dyDescent="0.3">
      <c r="A48" s="43"/>
      <c r="B48" s="43"/>
      <c r="C48" s="3"/>
      <c r="D48" s="3"/>
      <c r="E48" s="3"/>
      <c r="F48" s="3"/>
    </row>
  </sheetData>
  <mergeCells count="7">
    <mergeCell ref="A1:F1"/>
    <mergeCell ref="E45:F45"/>
    <mergeCell ref="E46:F46"/>
    <mergeCell ref="B6:C6"/>
    <mergeCell ref="B5:C5"/>
    <mergeCell ref="B7:C7"/>
    <mergeCell ref="B8:C8"/>
  </mergeCells>
  <phoneticPr fontId="29" type="noConversion"/>
  <printOptions horizontalCentered="1"/>
  <pageMargins left="0.19685039370078741" right="0.19685039370078741" top="0.19685039370078741" bottom="0.31496062992125984" header="0.31496062992125984" footer="0.11811023622047245"/>
  <pageSetup paperSize="9" orientation="portrait" r:id="rId1"/>
  <headerFooter>
    <oddFooter>&amp;L&amp;9Budget Spreadsheets by Spreadsheet123.com&amp;R&amp;9© 2013 Spreadsheet123 LTD. All rights reserved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workbookViewId="0">
      <selection sqref="A1:F1"/>
    </sheetView>
  </sheetViews>
  <sheetFormatPr defaultRowHeight="15" x14ac:dyDescent="0.25"/>
  <cols>
    <col min="1" max="1" width="39.7109375" style="16" customWidth="1"/>
    <col min="2" max="5" width="14.7109375" style="16" customWidth="1"/>
    <col min="6" max="6" width="1.7109375" style="16" customWidth="1"/>
    <col min="7" max="16384" width="9.140625" style="16"/>
  </cols>
  <sheetData>
    <row r="1" spans="1:6" s="13" customFormat="1" ht="35.1" customHeight="1" x14ac:dyDescent="0.25">
      <c r="A1" s="216" t="s">
        <v>110</v>
      </c>
      <c r="B1" s="216"/>
      <c r="C1" s="216"/>
      <c r="D1" s="216"/>
      <c r="E1" s="216"/>
      <c r="F1" s="216"/>
    </row>
    <row r="2" spans="1:6" s="14" customFormat="1" x14ac:dyDescent="0.25">
      <c r="E2" s="15"/>
      <c r="F2" s="50" t="str">
        <f ca="1">"© "&amp;YEAR(TODAY())&amp;" Spreadsheet123 LTD. All rights reserved"</f>
        <v>© 2013 Spreadsheet123 LTD. All rights reserved</v>
      </c>
    </row>
    <row r="3" spans="1:6" s="14" customFormat="1" x14ac:dyDescent="0.25">
      <c r="E3" s="15"/>
    </row>
    <row r="4" spans="1:6" s="14" customFormat="1" x14ac:dyDescent="0.25">
      <c r="E4" s="15"/>
    </row>
    <row r="5" spans="1:6" s="14" customFormat="1" x14ac:dyDescent="0.25">
      <c r="E5" s="15"/>
    </row>
    <row r="6" spans="1:6" s="14" customFormat="1" x14ac:dyDescent="0.25">
      <c r="E6" s="15"/>
    </row>
    <row r="7" spans="1:6" s="14" customFormat="1" x14ac:dyDescent="0.25">
      <c r="E7" s="15"/>
    </row>
    <row r="8" spans="1:6" s="14" customFormat="1" x14ac:dyDescent="0.25">
      <c r="E8" s="15"/>
    </row>
    <row r="9" spans="1:6" s="14" customFormat="1" x14ac:dyDescent="0.25">
      <c r="E9" s="15"/>
    </row>
    <row r="10" spans="1:6" s="14" customFormat="1" x14ac:dyDescent="0.25">
      <c r="E10" s="15"/>
    </row>
    <row r="11" spans="1:6" s="95" customFormat="1" ht="21.95" customHeight="1" x14ac:dyDescent="0.2">
      <c r="A11" s="113" t="s">
        <v>164</v>
      </c>
      <c r="B11" s="11" t="s">
        <v>0</v>
      </c>
      <c r="C11" s="11" t="s">
        <v>1</v>
      </c>
      <c r="D11" s="11" t="s">
        <v>5</v>
      </c>
      <c r="E11" s="11" t="s">
        <v>6</v>
      </c>
      <c r="F11" s="2"/>
    </row>
    <row r="12" spans="1:6" ht="21.95" customHeight="1" x14ac:dyDescent="0.25">
      <c r="A12" s="114" t="s">
        <v>145</v>
      </c>
      <c r="B12" s="140">
        <f ca="1">IF(Estimator!C6="Auto Allocation",Estimator!D23,Estimator!F23)</f>
        <v>2072.7273462745361</v>
      </c>
      <c r="C12" s="141"/>
      <c r="D12" s="140"/>
      <c r="E12" s="140"/>
      <c r="F12" s="89"/>
    </row>
    <row r="13" spans="1:6" ht="6.95" customHeight="1" x14ac:dyDescent="0.25">
      <c r="A13" s="78"/>
      <c r="B13" s="143"/>
      <c r="C13" s="143"/>
      <c r="D13" s="143"/>
      <c r="E13" s="143"/>
      <c r="F13" s="93"/>
    </row>
    <row r="14" spans="1:6" s="95" customFormat="1" ht="18" customHeight="1" x14ac:dyDescent="0.2">
      <c r="A14" s="130" t="s">
        <v>79</v>
      </c>
      <c r="B14" s="144"/>
      <c r="C14" s="144"/>
      <c r="D14" s="76">
        <v>0</v>
      </c>
      <c r="E14" s="144"/>
      <c r="F14" s="61"/>
    </row>
    <row r="15" spans="1:6" s="95" customFormat="1" ht="6.95" customHeight="1" x14ac:dyDescent="0.2">
      <c r="A15" s="130"/>
      <c r="B15" s="144"/>
      <c r="C15" s="144"/>
      <c r="D15" s="80"/>
      <c r="E15" s="144"/>
      <c r="F15" s="61"/>
    </row>
    <row r="16" spans="1:6" s="95" customFormat="1" ht="18" customHeight="1" x14ac:dyDescent="0.2">
      <c r="A16" s="130" t="s">
        <v>166</v>
      </c>
      <c r="B16" s="144"/>
      <c r="C16" s="144"/>
      <c r="D16" s="144"/>
      <c r="E16" s="144"/>
      <c r="F16" s="61"/>
    </row>
    <row r="17" spans="1:6" s="95" customFormat="1" ht="18" customHeight="1" x14ac:dyDescent="0.2">
      <c r="A17" s="96" t="s">
        <v>80</v>
      </c>
      <c r="B17" s="76">
        <v>150</v>
      </c>
      <c r="C17" s="76">
        <v>0</v>
      </c>
      <c r="D17" s="76">
        <v>0</v>
      </c>
      <c r="E17" s="76">
        <f>SUM(C17-D17)</f>
        <v>0</v>
      </c>
      <c r="F17" s="110"/>
    </row>
    <row r="18" spans="1:6" s="95" customFormat="1" ht="18" customHeight="1" x14ac:dyDescent="0.2">
      <c r="A18" s="130" t="s">
        <v>167</v>
      </c>
      <c r="B18" s="144"/>
      <c r="C18" s="144"/>
      <c r="D18" s="144"/>
      <c r="E18" s="144"/>
      <c r="F18" s="61"/>
    </row>
    <row r="19" spans="1:6" s="95" customFormat="1" ht="18" customHeight="1" x14ac:dyDescent="0.2">
      <c r="A19" s="96" t="s">
        <v>81</v>
      </c>
      <c r="B19" s="76">
        <v>0</v>
      </c>
      <c r="C19" s="76">
        <v>0</v>
      </c>
      <c r="D19" s="76">
        <v>0</v>
      </c>
      <c r="E19" s="76">
        <f>SUM(C19-D19)</f>
        <v>0</v>
      </c>
      <c r="F19" s="110"/>
    </row>
    <row r="20" spans="1:6" s="95" customFormat="1" ht="18" customHeight="1" x14ac:dyDescent="0.2">
      <c r="A20" s="96" t="s">
        <v>82</v>
      </c>
      <c r="B20" s="76">
        <v>0</v>
      </c>
      <c r="C20" s="76">
        <v>0</v>
      </c>
      <c r="D20" s="76">
        <v>0</v>
      </c>
      <c r="E20" s="76">
        <f>SUM(C20-D20)</f>
        <v>0</v>
      </c>
      <c r="F20" s="110"/>
    </row>
    <row r="21" spans="1:6" s="95" customFormat="1" ht="18" customHeight="1" x14ac:dyDescent="0.2">
      <c r="A21" s="96" t="s">
        <v>83</v>
      </c>
      <c r="B21" s="76">
        <v>0</v>
      </c>
      <c r="C21" s="76">
        <v>0</v>
      </c>
      <c r="D21" s="76">
        <v>0</v>
      </c>
      <c r="E21" s="76">
        <f>SUM(C21-D21)</f>
        <v>0</v>
      </c>
      <c r="F21" s="110"/>
    </row>
    <row r="22" spans="1:6" s="95" customFormat="1" ht="18" customHeight="1" x14ac:dyDescent="0.2">
      <c r="A22" s="96" t="s">
        <v>83</v>
      </c>
      <c r="B22" s="76">
        <v>0</v>
      </c>
      <c r="C22" s="76">
        <v>0</v>
      </c>
      <c r="D22" s="76">
        <v>0</v>
      </c>
      <c r="E22" s="76">
        <f>SUM(C22-D22)</f>
        <v>0</v>
      </c>
      <c r="F22" s="110"/>
    </row>
    <row r="23" spans="1:6" s="95" customFormat="1" ht="18" customHeight="1" x14ac:dyDescent="0.2">
      <c r="A23" s="96" t="s">
        <v>84</v>
      </c>
      <c r="B23" s="76">
        <v>0</v>
      </c>
      <c r="C23" s="76">
        <v>0</v>
      </c>
      <c r="D23" s="76">
        <v>0</v>
      </c>
      <c r="E23" s="76">
        <f>SUM(C23-D23)</f>
        <v>0</v>
      </c>
      <c r="F23" s="110"/>
    </row>
    <row r="24" spans="1:6" s="95" customFormat="1" ht="18" customHeight="1" x14ac:dyDescent="0.2">
      <c r="A24" s="130" t="s">
        <v>168</v>
      </c>
      <c r="B24" s="144"/>
      <c r="C24" s="144"/>
      <c r="D24" s="144"/>
      <c r="E24" s="144"/>
      <c r="F24" s="61"/>
    </row>
    <row r="25" spans="1:6" s="95" customFormat="1" ht="18" customHeight="1" x14ac:dyDescent="0.2">
      <c r="A25" s="96" t="s">
        <v>85</v>
      </c>
      <c r="B25" s="76">
        <v>0</v>
      </c>
      <c r="C25" s="76">
        <v>0</v>
      </c>
      <c r="D25" s="76">
        <v>0</v>
      </c>
      <c r="E25" s="76">
        <f>SUM(C25-D25)</f>
        <v>0</v>
      </c>
      <c r="F25" s="110"/>
    </row>
    <row r="26" spans="1:6" s="95" customFormat="1" ht="18" customHeight="1" x14ac:dyDescent="0.2">
      <c r="A26" s="130" t="s">
        <v>169</v>
      </c>
      <c r="B26" s="144"/>
      <c r="C26" s="144"/>
      <c r="D26" s="144"/>
      <c r="E26" s="144"/>
      <c r="F26" s="61"/>
    </row>
    <row r="27" spans="1:6" s="95" customFormat="1" ht="18" customHeight="1" x14ac:dyDescent="0.2">
      <c r="A27" s="96" t="s">
        <v>86</v>
      </c>
      <c r="B27" s="76">
        <v>0</v>
      </c>
      <c r="C27" s="76">
        <v>0</v>
      </c>
      <c r="D27" s="76">
        <v>0</v>
      </c>
      <c r="E27" s="76">
        <f>SUM(C27-D27)</f>
        <v>0</v>
      </c>
      <c r="F27" s="110"/>
    </row>
    <row r="28" spans="1:6" s="95" customFormat="1" ht="18" customHeight="1" x14ac:dyDescent="0.2">
      <c r="A28" s="96" t="s">
        <v>87</v>
      </c>
      <c r="B28" s="76">
        <v>0</v>
      </c>
      <c r="C28" s="76">
        <v>0</v>
      </c>
      <c r="D28" s="76">
        <v>0</v>
      </c>
      <c r="E28" s="76">
        <v>0</v>
      </c>
      <c r="F28" s="110"/>
    </row>
    <row r="29" spans="1:6" s="95" customFormat="1" ht="18" customHeight="1" x14ac:dyDescent="0.2">
      <c r="A29" s="96" t="s">
        <v>88</v>
      </c>
      <c r="B29" s="76">
        <v>0</v>
      </c>
      <c r="C29" s="76">
        <v>0</v>
      </c>
      <c r="D29" s="76">
        <v>0</v>
      </c>
      <c r="E29" s="76">
        <f>SUM(C29-D29)</f>
        <v>0</v>
      </c>
      <c r="F29" s="110"/>
    </row>
    <row r="30" spans="1:6" s="95" customFormat="1" ht="18" customHeight="1" x14ac:dyDescent="0.2">
      <c r="A30" s="96" t="s">
        <v>89</v>
      </c>
      <c r="B30" s="76">
        <v>0</v>
      </c>
      <c r="C30" s="76">
        <v>0</v>
      </c>
      <c r="D30" s="76">
        <v>0</v>
      </c>
      <c r="E30" s="76">
        <f>SUM(C30-D30)</f>
        <v>0</v>
      </c>
      <c r="F30" s="110"/>
    </row>
    <row r="31" spans="1:6" s="95" customFormat="1" ht="18" customHeight="1" x14ac:dyDescent="0.2">
      <c r="A31" s="96" t="s">
        <v>89</v>
      </c>
      <c r="B31" s="76">
        <v>0</v>
      </c>
      <c r="C31" s="76">
        <v>0</v>
      </c>
      <c r="D31" s="76">
        <v>0</v>
      </c>
      <c r="E31" s="76">
        <f>SUM(C31-D31)</f>
        <v>0</v>
      </c>
      <c r="F31" s="110"/>
    </row>
    <row r="32" spans="1:6" s="95" customFormat="1" ht="18" customHeight="1" x14ac:dyDescent="0.2">
      <c r="A32" s="130" t="s">
        <v>170</v>
      </c>
      <c r="B32" s="144"/>
      <c r="C32" s="144"/>
      <c r="D32" s="144"/>
      <c r="E32" s="144"/>
      <c r="F32" s="61"/>
    </row>
    <row r="33" spans="1:7" s="95" customFormat="1" ht="18" customHeight="1" x14ac:dyDescent="0.2">
      <c r="A33" s="96" t="s">
        <v>90</v>
      </c>
      <c r="B33" s="76">
        <v>0</v>
      </c>
      <c r="C33" s="76">
        <v>0</v>
      </c>
      <c r="D33" s="76">
        <v>0</v>
      </c>
      <c r="E33" s="76">
        <f>SUM(C33-D33)</f>
        <v>0</v>
      </c>
      <c r="F33" s="110"/>
      <c r="G33" s="95" t="s">
        <v>39</v>
      </c>
    </row>
    <row r="34" spans="1:7" s="95" customFormat="1" ht="18" customHeight="1" x14ac:dyDescent="0.2">
      <c r="A34" s="96" t="s">
        <v>91</v>
      </c>
      <c r="B34" s="76">
        <v>0</v>
      </c>
      <c r="C34" s="76">
        <v>0</v>
      </c>
      <c r="D34" s="76">
        <v>0</v>
      </c>
      <c r="E34" s="76">
        <f>SUM(C34-D34)</f>
        <v>0</v>
      </c>
      <c r="F34" s="110"/>
    </row>
    <row r="35" spans="1:7" s="95" customFormat="1" ht="18" customHeight="1" x14ac:dyDescent="0.2">
      <c r="A35" s="96" t="s">
        <v>92</v>
      </c>
      <c r="B35" s="76">
        <v>0</v>
      </c>
      <c r="C35" s="76">
        <v>0</v>
      </c>
      <c r="D35" s="76">
        <v>0</v>
      </c>
      <c r="E35" s="76">
        <f>SUM(C35-D35)</f>
        <v>0</v>
      </c>
      <c r="F35" s="110"/>
    </row>
    <row r="36" spans="1:7" s="95" customFormat="1" ht="18" customHeight="1" x14ac:dyDescent="0.2">
      <c r="A36" s="96" t="s">
        <v>93</v>
      </c>
      <c r="B36" s="76">
        <v>0</v>
      </c>
      <c r="C36" s="76">
        <v>0</v>
      </c>
      <c r="D36" s="76">
        <v>0</v>
      </c>
      <c r="E36" s="76">
        <f>SUM(C36-D36)</f>
        <v>0</v>
      </c>
      <c r="F36" s="110"/>
    </row>
    <row r="37" spans="1:7" s="95" customFormat="1" ht="18" customHeight="1" x14ac:dyDescent="0.2">
      <c r="A37" s="130" t="s">
        <v>154</v>
      </c>
      <c r="B37" s="144"/>
      <c r="C37" s="144"/>
      <c r="D37" s="144"/>
      <c r="E37" s="144"/>
      <c r="F37" s="61"/>
    </row>
    <row r="38" spans="1:7" s="95" customFormat="1" ht="18" customHeight="1" x14ac:dyDescent="0.2">
      <c r="A38" s="96" t="s">
        <v>68</v>
      </c>
      <c r="B38" s="76">
        <v>0</v>
      </c>
      <c r="C38" s="76">
        <v>0</v>
      </c>
      <c r="D38" s="76">
        <v>0</v>
      </c>
      <c r="E38" s="76">
        <f>SUM(C38-D38)</f>
        <v>0</v>
      </c>
      <c r="F38" s="110"/>
    </row>
    <row r="39" spans="1:7" s="95" customFormat="1" ht="18" customHeight="1" x14ac:dyDescent="0.2">
      <c r="A39" s="96" t="s">
        <v>94</v>
      </c>
      <c r="B39" s="76">
        <v>0</v>
      </c>
      <c r="C39" s="76">
        <v>0</v>
      </c>
      <c r="D39" s="76">
        <v>0</v>
      </c>
      <c r="E39" s="76">
        <f>SUM(C39-D39)</f>
        <v>0</v>
      </c>
      <c r="F39" s="110"/>
    </row>
    <row r="40" spans="1:7" s="95" customFormat="1" ht="18" customHeight="1" x14ac:dyDescent="0.2">
      <c r="A40" s="96" t="s">
        <v>95</v>
      </c>
      <c r="B40" s="76">
        <v>0</v>
      </c>
      <c r="C40" s="76">
        <v>0</v>
      </c>
      <c r="D40" s="76">
        <v>0</v>
      </c>
      <c r="E40" s="76">
        <f>SUM(C40-D40)</f>
        <v>0</v>
      </c>
      <c r="F40" s="110"/>
    </row>
    <row r="41" spans="1:7" s="95" customFormat="1" ht="18" customHeight="1" x14ac:dyDescent="0.2">
      <c r="A41" s="96" t="s">
        <v>129</v>
      </c>
      <c r="B41" s="76">
        <v>0</v>
      </c>
      <c r="C41" s="76">
        <v>0</v>
      </c>
      <c r="D41" s="76">
        <v>0</v>
      </c>
      <c r="E41" s="76">
        <f>SUM(C41-D41)</f>
        <v>0</v>
      </c>
      <c r="F41" s="110"/>
    </row>
    <row r="42" spans="1:7" s="95" customFormat="1" ht="6.95" customHeight="1" x14ac:dyDescent="0.2">
      <c r="A42" s="96"/>
      <c r="B42" s="80"/>
      <c r="C42" s="80"/>
      <c r="D42" s="80"/>
      <c r="E42" s="80"/>
      <c r="F42" s="110"/>
    </row>
    <row r="43" spans="1:7" s="84" customFormat="1" ht="21.95" customHeight="1" x14ac:dyDescent="0.2">
      <c r="A43" s="116" t="s">
        <v>134</v>
      </c>
      <c r="B43" s="138">
        <f>SUM(B17,B19:B23,B25,B27:B31,B33:B36,B38:B41)</f>
        <v>150</v>
      </c>
      <c r="C43" s="138">
        <f>SUM(C17,C19:C23,C25,C27:C31,C33:C36,C38:C41)</f>
        <v>0</v>
      </c>
      <c r="D43" s="138">
        <f>SUM(D14,D17,D19:D23,D25,D27:D31,D33:D36,D38:D41)</f>
        <v>0</v>
      </c>
      <c r="E43" s="138">
        <f>SUM(E17,E19:E23,E25,E27:E31,E33:E36,E38:E41)</f>
        <v>0</v>
      </c>
      <c r="F43" s="142"/>
    </row>
    <row r="44" spans="1:7" s="84" customFormat="1" ht="15" customHeight="1" x14ac:dyDescent="0.2">
      <c r="A44" s="37"/>
      <c r="B44" s="100"/>
      <c r="C44" s="100"/>
      <c r="D44" s="100"/>
      <c r="E44" s="100"/>
      <c r="F44" s="139"/>
    </row>
    <row r="45" spans="1:7" s="95" customFormat="1" ht="6.95" customHeight="1" x14ac:dyDescent="0.3">
      <c r="A45" s="43"/>
      <c r="B45" s="3"/>
      <c r="C45" s="3"/>
      <c r="D45" s="3"/>
      <c r="E45" s="3"/>
      <c r="F45" s="3"/>
    </row>
  </sheetData>
  <mergeCells count="1">
    <mergeCell ref="A1:F1"/>
  </mergeCells>
  <phoneticPr fontId="29" type="noConversion"/>
  <printOptions horizontalCentered="1"/>
  <pageMargins left="0.19685039370078741" right="0.19685039370078741" top="0.19685039370078741" bottom="0.31496062992125984" header="0.31496062992125984" footer="0.11811023622047245"/>
  <pageSetup paperSize="9" orientation="portrait" r:id="rId1"/>
  <headerFooter>
    <oddFooter>&amp;L&amp;9Budget Spreadsheets by Spreadsheet123.com&amp;R&amp;9© 2013 Spreadsheet123 LTD. All rights reserved</oddFooter>
  </headerFooter>
  <ignoredErrors>
    <ignoredError sqref="D43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workbookViewId="0">
      <selection sqref="A1:F1"/>
    </sheetView>
  </sheetViews>
  <sheetFormatPr defaultRowHeight="15" x14ac:dyDescent="0.25"/>
  <cols>
    <col min="1" max="1" width="39.7109375" style="16" customWidth="1"/>
    <col min="2" max="5" width="14.7109375" style="16" customWidth="1"/>
    <col min="6" max="6" width="1.7109375" style="16" customWidth="1"/>
    <col min="7" max="16384" width="9.140625" style="16"/>
  </cols>
  <sheetData>
    <row r="1" spans="1:6" s="13" customFormat="1" ht="35.1" customHeight="1" x14ac:dyDescent="0.25">
      <c r="A1" s="216" t="s">
        <v>110</v>
      </c>
      <c r="B1" s="216"/>
      <c r="C1" s="216"/>
      <c r="D1" s="216"/>
      <c r="E1" s="216"/>
      <c r="F1" s="216"/>
    </row>
    <row r="2" spans="1:6" s="14" customFormat="1" x14ac:dyDescent="0.25">
      <c r="E2" s="15"/>
      <c r="F2" s="50" t="str">
        <f ca="1">"© "&amp;YEAR(TODAY())&amp;" Spreadsheet123 LTD. All rights reserved"</f>
        <v>© 2013 Spreadsheet123 LTD. All rights reserved</v>
      </c>
    </row>
    <row r="3" spans="1:6" s="14" customFormat="1" x14ac:dyDescent="0.25">
      <c r="E3" s="15"/>
    </row>
    <row r="4" spans="1:6" s="14" customFormat="1" x14ac:dyDescent="0.25">
      <c r="E4" s="15"/>
    </row>
    <row r="5" spans="1:6" s="14" customFormat="1" x14ac:dyDescent="0.25">
      <c r="E5" s="15"/>
    </row>
    <row r="6" spans="1:6" s="14" customFormat="1" x14ac:dyDescent="0.25">
      <c r="E6" s="15"/>
    </row>
    <row r="7" spans="1:6" s="14" customFormat="1" x14ac:dyDescent="0.25">
      <c r="E7" s="15"/>
    </row>
    <row r="8" spans="1:6" s="14" customFormat="1" x14ac:dyDescent="0.25">
      <c r="E8" s="15"/>
    </row>
    <row r="9" spans="1:6" s="14" customFormat="1" x14ac:dyDescent="0.25">
      <c r="E9" s="15"/>
    </row>
    <row r="10" spans="1:6" s="14" customFormat="1" x14ac:dyDescent="0.25">
      <c r="E10" s="15"/>
    </row>
    <row r="11" spans="1:6" s="95" customFormat="1" ht="21.95" customHeight="1" x14ac:dyDescent="0.2">
      <c r="A11" s="113" t="s">
        <v>165</v>
      </c>
      <c r="B11" s="11" t="s">
        <v>0</v>
      </c>
      <c r="C11" s="11" t="s">
        <v>1</v>
      </c>
      <c r="D11" s="11" t="s">
        <v>5</v>
      </c>
      <c r="E11" s="11" t="s">
        <v>6</v>
      </c>
      <c r="F11" s="2"/>
    </row>
    <row r="12" spans="1:6" ht="21.95" customHeight="1" x14ac:dyDescent="0.25">
      <c r="A12" s="114" t="s">
        <v>145</v>
      </c>
      <c r="B12" s="73">
        <f ca="1">IF(Estimator!C6="Auto Allocation",Estimator!D24,Estimator!F24)</f>
        <v>1381.8182308496907</v>
      </c>
      <c r="C12" s="102"/>
      <c r="D12" s="72"/>
      <c r="E12" s="72"/>
      <c r="F12" s="89"/>
    </row>
    <row r="13" spans="1:6" ht="6.95" customHeight="1" x14ac:dyDescent="0.25">
      <c r="A13" s="78"/>
      <c r="B13" s="103"/>
      <c r="C13" s="103"/>
      <c r="D13" s="103"/>
      <c r="E13" s="103"/>
      <c r="F13" s="93"/>
    </row>
    <row r="14" spans="1:6" s="95" customFormat="1" ht="18" customHeight="1" x14ac:dyDescent="0.2">
      <c r="A14" s="117" t="s">
        <v>97</v>
      </c>
      <c r="B14" s="76">
        <v>100</v>
      </c>
      <c r="C14" s="76">
        <v>0</v>
      </c>
      <c r="D14" s="76">
        <v>0</v>
      </c>
      <c r="E14" s="76">
        <f>SUM(C14-D14)</f>
        <v>0</v>
      </c>
      <c r="F14" s="128"/>
    </row>
    <row r="15" spans="1:6" s="95" customFormat="1" ht="18" customHeight="1" x14ac:dyDescent="0.2">
      <c r="A15" s="117" t="s">
        <v>97</v>
      </c>
      <c r="B15" s="76">
        <v>0</v>
      </c>
      <c r="C15" s="76">
        <v>0</v>
      </c>
      <c r="D15" s="76">
        <v>0</v>
      </c>
      <c r="E15" s="76">
        <f t="shared" ref="E15:E23" si="0">SUM(C15-D15)</f>
        <v>0</v>
      </c>
      <c r="F15" s="128"/>
    </row>
    <row r="16" spans="1:6" s="95" customFormat="1" ht="18" customHeight="1" x14ac:dyDescent="0.2">
      <c r="A16" s="117" t="s">
        <v>97</v>
      </c>
      <c r="B16" s="76">
        <v>0</v>
      </c>
      <c r="C16" s="76">
        <v>0</v>
      </c>
      <c r="D16" s="76">
        <v>0</v>
      </c>
      <c r="E16" s="76">
        <f t="shared" si="0"/>
        <v>0</v>
      </c>
      <c r="F16" s="128"/>
    </row>
    <row r="17" spans="1:6" s="95" customFormat="1" ht="18" customHeight="1" x14ac:dyDescent="0.2">
      <c r="A17" s="117" t="s">
        <v>97</v>
      </c>
      <c r="B17" s="76">
        <v>0</v>
      </c>
      <c r="C17" s="76">
        <v>0</v>
      </c>
      <c r="D17" s="76">
        <v>0</v>
      </c>
      <c r="E17" s="76">
        <f t="shared" si="0"/>
        <v>0</v>
      </c>
      <c r="F17" s="128"/>
    </row>
    <row r="18" spans="1:6" s="95" customFormat="1" ht="18" customHeight="1" x14ac:dyDescent="0.2">
      <c r="A18" s="117" t="s">
        <v>97</v>
      </c>
      <c r="B18" s="76">
        <v>0</v>
      </c>
      <c r="C18" s="76">
        <v>0</v>
      </c>
      <c r="D18" s="76">
        <v>0</v>
      </c>
      <c r="E18" s="76">
        <f t="shared" si="0"/>
        <v>0</v>
      </c>
      <c r="F18" s="128"/>
    </row>
    <row r="19" spans="1:6" s="95" customFormat="1" ht="18" customHeight="1" x14ac:dyDescent="0.2">
      <c r="A19" s="117" t="s">
        <v>97</v>
      </c>
      <c r="B19" s="76">
        <v>0</v>
      </c>
      <c r="C19" s="76">
        <v>0</v>
      </c>
      <c r="D19" s="76">
        <v>0</v>
      </c>
      <c r="E19" s="76">
        <f t="shared" si="0"/>
        <v>0</v>
      </c>
      <c r="F19" s="128"/>
    </row>
    <row r="20" spans="1:6" s="95" customFormat="1" ht="18" customHeight="1" x14ac:dyDescent="0.2">
      <c r="A20" s="117" t="s">
        <v>97</v>
      </c>
      <c r="B20" s="76">
        <v>0</v>
      </c>
      <c r="C20" s="76">
        <v>0</v>
      </c>
      <c r="D20" s="76">
        <v>0</v>
      </c>
      <c r="E20" s="76">
        <f t="shared" si="0"/>
        <v>0</v>
      </c>
      <c r="F20" s="128"/>
    </row>
    <row r="21" spans="1:6" s="95" customFormat="1" ht="18" customHeight="1" x14ac:dyDescent="0.2">
      <c r="A21" s="117" t="s">
        <v>97</v>
      </c>
      <c r="B21" s="76">
        <v>0</v>
      </c>
      <c r="C21" s="76">
        <v>0</v>
      </c>
      <c r="D21" s="76">
        <v>0</v>
      </c>
      <c r="E21" s="76">
        <f t="shared" si="0"/>
        <v>0</v>
      </c>
      <c r="F21" s="128"/>
    </row>
    <row r="22" spans="1:6" s="95" customFormat="1" ht="18" customHeight="1" x14ac:dyDescent="0.2">
      <c r="A22" s="117" t="s">
        <v>97</v>
      </c>
      <c r="B22" s="76">
        <v>0</v>
      </c>
      <c r="C22" s="76">
        <v>0</v>
      </c>
      <c r="D22" s="76">
        <v>0</v>
      </c>
      <c r="E22" s="76">
        <f t="shared" si="0"/>
        <v>0</v>
      </c>
      <c r="F22" s="128"/>
    </row>
    <row r="23" spans="1:6" s="95" customFormat="1" ht="18" customHeight="1" x14ac:dyDescent="0.2">
      <c r="A23" s="117" t="s">
        <v>97</v>
      </c>
      <c r="B23" s="76">
        <v>0</v>
      </c>
      <c r="C23" s="76">
        <v>0</v>
      </c>
      <c r="D23" s="76">
        <v>0</v>
      </c>
      <c r="E23" s="76">
        <f t="shared" si="0"/>
        <v>0</v>
      </c>
      <c r="F23" s="128"/>
    </row>
    <row r="24" spans="1:6" s="95" customFormat="1" ht="6.95" customHeight="1" x14ac:dyDescent="0.2">
      <c r="A24" s="145"/>
      <c r="B24" s="103"/>
      <c r="C24" s="103"/>
      <c r="D24" s="103"/>
      <c r="E24" s="103"/>
      <c r="F24" s="128"/>
    </row>
    <row r="25" spans="1:6" s="84" customFormat="1" ht="21.95" customHeight="1" x14ac:dyDescent="0.2">
      <c r="A25" s="116" t="s">
        <v>134</v>
      </c>
      <c r="B25" s="73">
        <f>SUM(B14:B23)</f>
        <v>100</v>
      </c>
      <c r="C25" s="73">
        <f>SUM(C14:C23)</f>
        <v>0</v>
      </c>
      <c r="D25" s="73">
        <f>SUM(D14:D23)</f>
        <v>0</v>
      </c>
      <c r="E25" s="73">
        <f>SUM(E14:E23)</f>
        <v>0</v>
      </c>
      <c r="F25" s="4"/>
    </row>
    <row r="26" spans="1:6" s="84" customFormat="1" ht="15" customHeight="1" x14ac:dyDescent="0.2">
      <c r="A26" s="37"/>
      <c r="B26" s="69"/>
      <c r="C26" s="69"/>
      <c r="D26" s="69"/>
      <c r="E26" s="69"/>
      <c r="F26" s="123"/>
    </row>
    <row r="27" spans="1:6" s="95" customFormat="1" ht="6.95" customHeight="1" x14ac:dyDescent="0.3">
      <c r="A27" s="43"/>
      <c r="B27" s="3"/>
      <c r="C27" s="3"/>
      <c r="D27" s="3"/>
      <c r="E27" s="3"/>
      <c r="F27" s="3"/>
    </row>
  </sheetData>
  <mergeCells count="1">
    <mergeCell ref="A1:F1"/>
  </mergeCells>
  <phoneticPr fontId="29" type="noConversion"/>
  <printOptions horizontalCentered="1"/>
  <pageMargins left="0.19685039370078741" right="0.19685039370078741" top="0.19685039370078741" bottom="0.31496062992125984" header="0.31496062992125984" footer="0.11811023622047245"/>
  <pageSetup paperSize="9" orientation="portrait" r:id="rId1"/>
  <headerFooter>
    <oddFooter>&amp;L&amp;9Budget Spreadsheets by Spreadsheet123.com&amp;R&amp;9© 2013 Spreadsheet123 LTD. All rights reserved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workbookViewId="0">
      <selection sqref="A1:F1"/>
    </sheetView>
  </sheetViews>
  <sheetFormatPr defaultRowHeight="15" x14ac:dyDescent="0.25"/>
  <cols>
    <col min="1" max="1" width="39.7109375" style="16" customWidth="1"/>
    <col min="2" max="5" width="14.7109375" style="16" customWidth="1"/>
    <col min="6" max="6" width="1.7109375" style="16" customWidth="1"/>
    <col min="7" max="16384" width="9.140625" style="16"/>
  </cols>
  <sheetData>
    <row r="1" spans="1:6" s="13" customFormat="1" ht="35.1" customHeight="1" x14ac:dyDescent="0.25">
      <c r="A1" s="216" t="s">
        <v>110</v>
      </c>
      <c r="B1" s="216"/>
      <c r="C1" s="216"/>
      <c r="D1" s="216"/>
      <c r="E1" s="216"/>
      <c r="F1" s="216"/>
    </row>
    <row r="2" spans="1:6" s="14" customFormat="1" x14ac:dyDescent="0.25">
      <c r="E2" s="15"/>
      <c r="F2" s="50" t="str">
        <f ca="1">"© "&amp;YEAR(TODAY())&amp;" Spreadsheet123 LTD. All rights reserved"</f>
        <v>© 2013 Spreadsheet123 LTD. All rights reserved</v>
      </c>
    </row>
    <row r="3" spans="1:6" s="14" customFormat="1" x14ac:dyDescent="0.25">
      <c r="E3" s="15"/>
    </row>
    <row r="4" spans="1:6" s="14" customFormat="1" x14ac:dyDescent="0.25">
      <c r="E4" s="15"/>
    </row>
    <row r="5" spans="1:6" s="14" customFormat="1" x14ac:dyDescent="0.25">
      <c r="E5" s="15"/>
    </row>
    <row r="6" spans="1:6" s="14" customFormat="1" x14ac:dyDescent="0.25">
      <c r="E6" s="15"/>
    </row>
    <row r="7" spans="1:6" s="14" customFormat="1" x14ac:dyDescent="0.25">
      <c r="E7" s="15"/>
    </row>
    <row r="8" spans="1:6" s="14" customFormat="1" x14ac:dyDescent="0.25">
      <c r="E8" s="15"/>
    </row>
    <row r="9" spans="1:6" s="14" customFormat="1" x14ac:dyDescent="0.25">
      <c r="E9" s="15"/>
    </row>
    <row r="10" spans="1:6" s="14" customFormat="1" x14ac:dyDescent="0.25">
      <c r="E10" s="15"/>
    </row>
    <row r="11" spans="1:6" s="95" customFormat="1" ht="21.95" customHeight="1" x14ac:dyDescent="0.2">
      <c r="A11" s="113" t="s">
        <v>172</v>
      </c>
      <c r="B11" s="11" t="s">
        <v>0</v>
      </c>
      <c r="C11" s="11" t="s">
        <v>1</v>
      </c>
      <c r="D11" s="11" t="s">
        <v>5</v>
      </c>
      <c r="E11" s="11" t="s">
        <v>6</v>
      </c>
      <c r="F11" s="2"/>
    </row>
    <row r="12" spans="1:6" ht="21.95" customHeight="1" x14ac:dyDescent="0.25">
      <c r="A12" s="114" t="s">
        <v>145</v>
      </c>
      <c r="B12" s="73">
        <f ca="1">IF(Estimator!C6="Auto Allocation",Estimator!D25,Estimator!F25)</f>
        <v>1381.8182308496907</v>
      </c>
      <c r="C12" s="102"/>
      <c r="D12" s="72"/>
      <c r="E12" s="72"/>
      <c r="F12" s="89"/>
    </row>
    <row r="13" spans="1:6" ht="6.95" customHeight="1" x14ac:dyDescent="0.25">
      <c r="A13" s="96"/>
      <c r="B13" s="103"/>
      <c r="C13" s="103"/>
      <c r="D13" s="103"/>
      <c r="E13" s="103"/>
      <c r="F13" s="93"/>
    </row>
    <row r="14" spans="1:6" s="95" customFormat="1" ht="18" customHeight="1" x14ac:dyDescent="0.2">
      <c r="A14" s="96" t="s">
        <v>98</v>
      </c>
      <c r="B14" s="76">
        <v>100</v>
      </c>
      <c r="C14" s="76">
        <v>0</v>
      </c>
      <c r="D14" s="76">
        <v>0</v>
      </c>
      <c r="E14" s="76">
        <f>SUM(C14-D14)</f>
        <v>0</v>
      </c>
      <c r="F14" s="110"/>
    </row>
    <row r="15" spans="1:6" s="95" customFormat="1" ht="18" customHeight="1" x14ac:dyDescent="0.2">
      <c r="A15" s="96" t="s">
        <v>99</v>
      </c>
      <c r="B15" s="76">
        <v>0</v>
      </c>
      <c r="C15" s="76">
        <v>0</v>
      </c>
      <c r="D15" s="76">
        <v>0</v>
      </c>
      <c r="E15" s="76">
        <f>SUM(C15-D15)</f>
        <v>0</v>
      </c>
      <c r="F15" s="110"/>
    </row>
    <row r="16" spans="1:6" s="95" customFormat="1" ht="18" customHeight="1" x14ac:dyDescent="0.2">
      <c r="A16" s="96" t="s">
        <v>100</v>
      </c>
      <c r="B16" s="76">
        <v>0</v>
      </c>
      <c r="C16" s="76">
        <v>0</v>
      </c>
      <c r="D16" s="76">
        <v>0</v>
      </c>
      <c r="E16" s="76">
        <f>SUM(C16-D16)</f>
        <v>0</v>
      </c>
      <c r="F16" s="110"/>
    </row>
    <row r="17" spans="1:6" s="95" customFormat="1" ht="18" customHeight="1" x14ac:dyDescent="0.2">
      <c r="A17" s="96" t="s">
        <v>101</v>
      </c>
      <c r="B17" s="76">
        <v>0</v>
      </c>
      <c r="C17" s="76">
        <v>0</v>
      </c>
      <c r="D17" s="76">
        <v>0</v>
      </c>
      <c r="E17" s="76">
        <f>SUM(C17-D17)</f>
        <v>0</v>
      </c>
      <c r="F17" s="110"/>
    </row>
    <row r="18" spans="1:6" s="95" customFormat="1" ht="18" customHeight="1" x14ac:dyDescent="0.2">
      <c r="A18" s="117" t="s">
        <v>150</v>
      </c>
      <c r="B18" s="76">
        <v>0</v>
      </c>
      <c r="C18" s="76">
        <v>0</v>
      </c>
      <c r="D18" s="76">
        <v>0</v>
      </c>
      <c r="E18" s="76">
        <f t="shared" ref="E18:E29" si="0">SUM(C18-D18)</f>
        <v>0</v>
      </c>
      <c r="F18" s="110"/>
    </row>
    <row r="19" spans="1:6" s="95" customFormat="1" ht="18" customHeight="1" x14ac:dyDescent="0.2">
      <c r="A19" s="117" t="s">
        <v>150</v>
      </c>
      <c r="B19" s="76">
        <v>0</v>
      </c>
      <c r="C19" s="76">
        <v>0</v>
      </c>
      <c r="D19" s="76">
        <v>0</v>
      </c>
      <c r="E19" s="76">
        <f t="shared" si="0"/>
        <v>0</v>
      </c>
      <c r="F19" s="110"/>
    </row>
    <row r="20" spans="1:6" s="95" customFormat="1" ht="18" customHeight="1" x14ac:dyDescent="0.2">
      <c r="A20" s="117" t="s">
        <v>150</v>
      </c>
      <c r="B20" s="76">
        <v>0</v>
      </c>
      <c r="C20" s="76">
        <v>0</v>
      </c>
      <c r="D20" s="76">
        <v>0</v>
      </c>
      <c r="E20" s="76">
        <f t="shared" si="0"/>
        <v>0</v>
      </c>
      <c r="F20" s="110"/>
    </row>
    <row r="21" spans="1:6" s="95" customFormat="1" ht="18" customHeight="1" x14ac:dyDescent="0.2">
      <c r="A21" s="117" t="s">
        <v>150</v>
      </c>
      <c r="B21" s="76">
        <v>0</v>
      </c>
      <c r="C21" s="76">
        <v>0</v>
      </c>
      <c r="D21" s="76">
        <v>0</v>
      </c>
      <c r="E21" s="76">
        <f t="shared" si="0"/>
        <v>0</v>
      </c>
      <c r="F21" s="110"/>
    </row>
    <row r="22" spans="1:6" s="95" customFormat="1" ht="18" customHeight="1" x14ac:dyDescent="0.2">
      <c r="A22" s="117" t="s">
        <v>150</v>
      </c>
      <c r="B22" s="76">
        <v>0</v>
      </c>
      <c r="C22" s="76">
        <v>0</v>
      </c>
      <c r="D22" s="76">
        <v>0</v>
      </c>
      <c r="E22" s="76">
        <f t="shared" si="0"/>
        <v>0</v>
      </c>
      <c r="F22" s="110"/>
    </row>
    <row r="23" spans="1:6" s="95" customFormat="1" ht="18" customHeight="1" x14ac:dyDescent="0.2">
      <c r="A23" s="117" t="s">
        <v>150</v>
      </c>
      <c r="B23" s="76">
        <v>0</v>
      </c>
      <c r="C23" s="76">
        <v>0</v>
      </c>
      <c r="D23" s="76">
        <v>0</v>
      </c>
      <c r="E23" s="76">
        <f t="shared" si="0"/>
        <v>0</v>
      </c>
      <c r="F23" s="110"/>
    </row>
    <row r="24" spans="1:6" s="95" customFormat="1" ht="18" customHeight="1" x14ac:dyDescent="0.2">
      <c r="A24" s="117" t="s">
        <v>150</v>
      </c>
      <c r="B24" s="76">
        <v>0</v>
      </c>
      <c r="C24" s="76">
        <v>0</v>
      </c>
      <c r="D24" s="76">
        <v>0</v>
      </c>
      <c r="E24" s="76">
        <f t="shared" si="0"/>
        <v>0</v>
      </c>
      <c r="F24" s="110"/>
    </row>
    <row r="25" spans="1:6" s="95" customFormat="1" ht="18" customHeight="1" x14ac:dyDescent="0.2">
      <c r="A25" s="117" t="s">
        <v>150</v>
      </c>
      <c r="B25" s="76">
        <v>0</v>
      </c>
      <c r="C25" s="76">
        <v>0</v>
      </c>
      <c r="D25" s="76">
        <v>0</v>
      </c>
      <c r="E25" s="76">
        <f t="shared" si="0"/>
        <v>0</v>
      </c>
      <c r="F25" s="110"/>
    </row>
    <row r="26" spans="1:6" s="95" customFormat="1" ht="18" customHeight="1" x14ac:dyDescent="0.2">
      <c r="A26" s="117" t="s">
        <v>150</v>
      </c>
      <c r="B26" s="76">
        <v>0</v>
      </c>
      <c r="C26" s="76">
        <v>0</v>
      </c>
      <c r="D26" s="76">
        <v>0</v>
      </c>
      <c r="E26" s="76">
        <f t="shared" si="0"/>
        <v>0</v>
      </c>
      <c r="F26" s="110"/>
    </row>
    <row r="27" spans="1:6" s="95" customFormat="1" ht="18" customHeight="1" x14ac:dyDescent="0.2">
      <c r="A27" s="117" t="s">
        <v>150</v>
      </c>
      <c r="B27" s="76">
        <v>0</v>
      </c>
      <c r="C27" s="76">
        <v>0</v>
      </c>
      <c r="D27" s="76">
        <v>0</v>
      </c>
      <c r="E27" s="76">
        <f t="shared" si="0"/>
        <v>0</v>
      </c>
      <c r="F27" s="110"/>
    </row>
    <row r="28" spans="1:6" s="95" customFormat="1" ht="18" customHeight="1" x14ac:dyDescent="0.2">
      <c r="A28" s="117" t="s">
        <v>150</v>
      </c>
      <c r="B28" s="76">
        <v>0</v>
      </c>
      <c r="C28" s="76">
        <v>0</v>
      </c>
      <c r="D28" s="76">
        <v>0</v>
      </c>
      <c r="E28" s="76">
        <f t="shared" si="0"/>
        <v>0</v>
      </c>
      <c r="F28" s="110"/>
    </row>
    <row r="29" spans="1:6" s="95" customFormat="1" ht="18" customHeight="1" x14ac:dyDescent="0.2">
      <c r="A29" s="117" t="s">
        <v>150</v>
      </c>
      <c r="B29" s="76">
        <v>0</v>
      </c>
      <c r="C29" s="76">
        <v>0</v>
      </c>
      <c r="D29" s="76">
        <v>0</v>
      </c>
      <c r="E29" s="76">
        <f t="shared" si="0"/>
        <v>0</v>
      </c>
      <c r="F29" s="110"/>
    </row>
    <row r="30" spans="1:6" s="95" customFormat="1" ht="6.95" customHeight="1" x14ac:dyDescent="0.2">
      <c r="A30" s="117"/>
      <c r="B30" s="103"/>
      <c r="C30" s="103"/>
      <c r="D30" s="103"/>
      <c r="E30" s="103"/>
      <c r="F30" s="110"/>
    </row>
    <row r="31" spans="1:6" s="84" customFormat="1" ht="21.95" customHeight="1" x14ac:dyDescent="0.2">
      <c r="A31" s="116" t="s">
        <v>134</v>
      </c>
      <c r="B31" s="73">
        <f>SUM(B14:B17)</f>
        <v>100</v>
      </c>
      <c r="C31" s="73">
        <f>SUM(C14:C17)</f>
        <v>0</v>
      </c>
      <c r="D31" s="73">
        <f>SUM(D14:D17)</f>
        <v>0</v>
      </c>
      <c r="E31" s="73">
        <f>SUM(E14:E17)</f>
        <v>0</v>
      </c>
      <c r="F31" s="142"/>
    </row>
    <row r="32" spans="1:6" s="84" customFormat="1" ht="15" customHeight="1" x14ac:dyDescent="0.2">
      <c r="A32" s="37"/>
      <c r="B32" s="69"/>
      <c r="C32" s="69"/>
      <c r="D32" s="69"/>
      <c r="E32" s="69"/>
      <c r="F32" s="139"/>
    </row>
    <row r="33" spans="1:6" s="95" customFormat="1" ht="6.95" customHeight="1" x14ac:dyDescent="0.3">
      <c r="A33" s="43"/>
      <c r="B33" s="3"/>
      <c r="C33" s="3"/>
      <c r="D33" s="3"/>
      <c r="E33" s="3"/>
      <c r="F33" s="3"/>
    </row>
  </sheetData>
  <mergeCells count="1">
    <mergeCell ref="A1:F1"/>
  </mergeCells>
  <phoneticPr fontId="29" type="noConversion"/>
  <printOptions horizontalCentered="1"/>
  <pageMargins left="0.19685039370078741" right="0.19685039370078741" top="0.19685039370078741" bottom="0.31496062992125984" header="0.31496062992125984" footer="0.11811023622047245"/>
  <pageSetup paperSize="9" orientation="portrait" r:id="rId1"/>
  <headerFooter>
    <oddFooter>&amp;L&amp;9Budget Spreadsheets by Spreadsheet123.com&amp;R&amp;9© 2013 Spreadsheet123 LTD. All rights reserved</oddFooter>
  </headerFooter>
  <ignoredErrors>
    <ignoredError sqref="B31:F31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workbookViewId="0">
      <selection sqref="A1:F1"/>
    </sheetView>
  </sheetViews>
  <sheetFormatPr defaultRowHeight="15" x14ac:dyDescent="0.25"/>
  <cols>
    <col min="1" max="1" width="39.7109375" style="16" customWidth="1"/>
    <col min="2" max="5" width="14.7109375" style="16" customWidth="1"/>
    <col min="6" max="6" width="1.7109375" style="16" customWidth="1"/>
    <col min="7" max="16384" width="9.140625" style="16"/>
  </cols>
  <sheetData>
    <row r="1" spans="1:6" s="13" customFormat="1" ht="35.1" customHeight="1" x14ac:dyDescent="0.25">
      <c r="A1" s="216" t="s">
        <v>110</v>
      </c>
      <c r="B1" s="216"/>
      <c r="C1" s="216"/>
      <c r="D1" s="216"/>
      <c r="E1" s="216"/>
      <c r="F1" s="216"/>
    </row>
    <row r="2" spans="1:6" s="14" customFormat="1" x14ac:dyDescent="0.25">
      <c r="E2" s="15"/>
      <c r="F2" s="50" t="str">
        <f ca="1">"© "&amp;YEAR(TODAY())&amp;" Spreadsheet123 LTD. All rights reserved"</f>
        <v>© 2013 Spreadsheet123 LTD. All rights reserved</v>
      </c>
    </row>
    <row r="3" spans="1:6" s="14" customFormat="1" x14ac:dyDescent="0.25">
      <c r="E3" s="15"/>
    </row>
    <row r="4" spans="1:6" s="14" customFormat="1" x14ac:dyDescent="0.25">
      <c r="E4" s="15"/>
    </row>
    <row r="5" spans="1:6" s="14" customFormat="1" x14ac:dyDescent="0.25">
      <c r="E5" s="15"/>
    </row>
    <row r="6" spans="1:6" s="14" customFormat="1" x14ac:dyDescent="0.25">
      <c r="E6" s="15"/>
    </row>
    <row r="7" spans="1:6" s="14" customFormat="1" x14ac:dyDescent="0.25">
      <c r="E7" s="15"/>
    </row>
    <row r="8" spans="1:6" s="14" customFormat="1" x14ac:dyDescent="0.25">
      <c r="E8" s="15"/>
    </row>
    <row r="9" spans="1:6" s="14" customFormat="1" x14ac:dyDescent="0.25">
      <c r="E9" s="15"/>
    </row>
    <row r="10" spans="1:6" s="14" customFormat="1" x14ac:dyDescent="0.25">
      <c r="E10" s="15"/>
    </row>
    <row r="11" spans="1:6" s="95" customFormat="1" ht="21.95" customHeight="1" x14ac:dyDescent="0.2">
      <c r="A11" s="113" t="s">
        <v>171</v>
      </c>
      <c r="B11" s="11" t="s">
        <v>0</v>
      </c>
      <c r="C11" s="11" t="s">
        <v>1</v>
      </c>
      <c r="D11" s="11" t="s">
        <v>5</v>
      </c>
      <c r="E11" s="11" t="s">
        <v>6</v>
      </c>
      <c r="F11" s="2"/>
    </row>
    <row r="12" spans="1:6" ht="21.95" customHeight="1" x14ac:dyDescent="0.25">
      <c r="A12" s="114" t="s">
        <v>145</v>
      </c>
      <c r="B12" s="73">
        <f ca="1">IF(Estimator!C6="Auto Allocation",Estimator!D26,Estimator!F26)</f>
        <v>1381.8182308496907</v>
      </c>
      <c r="C12" s="102"/>
      <c r="D12" s="72"/>
      <c r="E12" s="72"/>
      <c r="F12" s="89"/>
    </row>
    <row r="13" spans="1:6" ht="6.95" customHeight="1" x14ac:dyDescent="0.25">
      <c r="A13" s="96"/>
      <c r="B13" s="103"/>
      <c r="C13" s="103"/>
      <c r="D13" s="103"/>
      <c r="E13" s="103"/>
      <c r="F13" s="93"/>
    </row>
    <row r="14" spans="1:6" s="95" customFormat="1" ht="18" customHeight="1" x14ac:dyDescent="0.2">
      <c r="A14" s="117" t="s">
        <v>150</v>
      </c>
      <c r="B14" s="76">
        <v>0</v>
      </c>
      <c r="C14" s="76">
        <v>0</v>
      </c>
      <c r="D14" s="76">
        <v>0</v>
      </c>
      <c r="E14" s="76">
        <f>SUM(C14-D14)</f>
        <v>0</v>
      </c>
      <c r="F14" s="8"/>
    </row>
    <row r="15" spans="1:6" s="95" customFormat="1" ht="18" customHeight="1" x14ac:dyDescent="0.2">
      <c r="A15" s="117" t="s">
        <v>150</v>
      </c>
      <c r="B15" s="76">
        <v>100</v>
      </c>
      <c r="C15" s="76">
        <v>0</v>
      </c>
      <c r="D15" s="76">
        <v>0</v>
      </c>
      <c r="E15" s="76">
        <f>SUM(C15-D15)</f>
        <v>0</v>
      </c>
      <c r="F15" s="8"/>
    </row>
    <row r="16" spans="1:6" s="95" customFormat="1" ht="18" customHeight="1" x14ac:dyDescent="0.2">
      <c r="A16" s="117" t="s">
        <v>150</v>
      </c>
      <c r="B16" s="76">
        <v>0</v>
      </c>
      <c r="C16" s="76">
        <v>0</v>
      </c>
      <c r="D16" s="76">
        <v>0</v>
      </c>
      <c r="E16" s="76">
        <f t="shared" ref="E16:E37" si="0">SUM(C16-D16)</f>
        <v>0</v>
      </c>
      <c r="F16" s="8"/>
    </row>
    <row r="17" spans="1:6" s="95" customFormat="1" ht="18" customHeight="1" x14ac:dyDescent="0.2">
      <c r="A17" s="117" t="s">
        <v>150</v>
      </c>
      <c r="B17" s="76">
        <v>0</v>
      </c>
      <c r="C17" s="76">
        <v>0</v>
      </c>
      <c r="D17" s="76">
        <v>0</v>
      </c>
      <c r="E17" s="76">
        <f t="shared" si="0"/>
        <v>0</v>
      </c>
      <c r="F17" s="8"/>
    </row>
    <row r="18" spans="1:6" s="95" customFormat="1" ht="18" customHeight="1" x14ac:dyDescent="0.2">
      <c r="A18" s="117" t="s">
        <v>150</v>
      </c>
      <c r="B18" s="76">
        <v>0</v>
      </c>
      <c r="C18" s="76">
        <v>0</v>
      </c>
      <c r="D18" s="76">
        <v>0</v>
      </c>
      <c r="E18" s="76">
        <f t="shared" si="0"/>
        <v>0</v>
      </c>
      <c r="F18" s="8"/>
    </row>
    <row r="19" spans="1:6" s="95" customFormat="1" ht="18" customHeight="1" x14ac:dyDescent="0.2">
      <c r="A19" s="117" t="s">
        <v>150</v>
      </c>
      <c r="B19" s="76">
        <v>0</v>
      </c>
      <c r="C19" s="76">
        <v>0</v>
      </c>
      <c r="D19" s="76">
        <v>0</v>
      </c>
      <c r="E19" s="76">
        <f t="shared" si="0"/>
        <v>0</v>
      </c>
      <c r="F19" s="8"/>
    </row>
    <row r="20" spans="1:6" s="95" customFormat="1" ht="18" customHeight="1" x14ac:dyDescent="0.2">
      <c r="A20" s="117" t="s">
        <v>150</v>
      </c>
      <c r="B20" s="76">
        <v>0</v>
      </c>
      <c r="C20" s="76">
        <v>0</v>
      </c>
      <c r="D20" s="76">
        <v>0</v>
      </c>
      <c r="E20" s="76">
        <f t="shared" si="0"/>
        <v>0</v>
      </c>
      <c r="F20" s="8"/>
    </row>
    <row r="21" spans="1:6" s="95" customFormat="1" ht="18" customHeight="1" x14ac:dyDescent="0.2">
      <c r="A21" s="117" t="s">
        <v>150</v>
      </c>
      <c r="B21" s="76">
        <v>0</v>
      </c>
      <c r="C21" s="76">
        <v>0</v>
      </c>
      <c r="D21" s="76">
        <v>0</v>
      </c>
      <c r="E21" s="76">
        <f t="shared" si="0"/>
        <v>0</v>
      </c>
      <c r="F21" s="8"/>
    </row>
    <row r="22" spans="1:6" s="95" customFormat="1" ht="18" customHeight="1" x14ac:dyDescent="0.2">
      <c r="A22" s="117" t="s">
        <v>150</v>
      </c>
      <c r="B22" s="76">
        <v>0</v>
      </c>
      <c r="C22" s="76">
        <v>0</v>
      </c>
      <c r="D22" s="76">
        <v>0</v>
      </c>
      <c r="E22" s="76">
        <f t="shared" si="0"/>
        <v>0</v>
      </c>
      <c r="F22" s="8"/>
    </row>
    <row r="23" spans="1:6" s="95" customFormat="1" ht="18" customHeight="1" x14ac:dyDescent="0.2">
      <c r="A23" s="117" t="s">
        <v>150</v>
      </c>
      <c r="B23" s="76">
        <v>0</v>
      </c>
      <c r="C23" s="76">
        <v>0</v>
      </c>
      <c r="D23" s="76">
        <v>0</v>
      </c>
      <c r="E23" s="76">
        <f t="shared" si="0"/>
        <v>0</v>
      </c>
      <c r="F23" s="8"/>
    </row>
    <row r="24" spans="1:6" s="95" customFormat="1" ht="18" customHeight="1" x14ac:dyDescent="0.2">
      <c r="A24" s="117" t="s">
        <v>150</v>
      </c>
      <c r="B24" s="76">
        <v>0</v>
      </c>
      <c r="C24" s="76">
        <v>0</v>
      </c>
      <c r="D24" s="76">
        <v>0</v>
      </c>
      <c r="E24" s="76">
        <f t="shared" si="0"/>
        <v>0</v>
      </c>
      <c r="F24" s="8"/>
    </row>
    <row r="25" spans="1:6" s="95" customFormat="1" ht="18" customHeight="1" x14ac:dyDescent="0.2">
      <c r="A25" s="117" t="s">
        <v>150</v>
      </c>
      <c r="B25" s="76">
        <v>0</v>
      </c>
      <c r="C25" s="76">
        <v>0</v>
      </c>
      <c r="D25" s="76">
        <v>0</v>
      </c>
      <c r="E25" s="76">
        <f t="shared" si="0"/>
        <v>0</v>
      </c>
      <c r="F25" s="8"/>
    </row>
    <row r="26" spans="1:6" s="95" customFormat="1" ht="18" customHeight="1" x14ac:dyDescent="0.2">
      <c r="A26" s="117" t="s">
        <v>150</v>
      </c>
      <c r="B26" s="76">
        <v>0</v>
      </c>
      <c r="C26" s="76">
        <v>0</v>
      </c>
      <c r="D26" s="76">
        <v>0</v>
      </c>
      <c r="E26" s="76">
        <f t="shared" si="0"/>
        <v>0</v>
      </c>
      <c r="F26" s="8"/>
    </row>
    <row r="27" spans="1:6" s="95" customFormat="1" ht="18" customHeight="1" x14ac:dyDescent="0.2">
      <c r="A27" s="117" t="s">
        <v>150</v>
      </c>
      <c r="B27" s="76">
        <v>0</v>
      </c>
      <c r="C27" s="76">
        <v>0</v>
      </c>
      <c r="D27" s="76">
        <v>0</v>
      </c>
      <c r="E27" s="76">
        <f t="shared" si="0"/>
        <v>0</v>
      </c>
      <c r="F27" s="8"/>
    </row>
    <row r="28" spans="1:6" s="95" customFormat="1" ht="18" customHeight="1" x14ac:dyDescent="0.2">
      <c r="A28" s="117" t="s">
        <v>150</v>
      </c>
      <c r="B28" s="76">
        <v>0</v>
      </c>
      <c r="C28" s="76">
        <v>0</v>
      </c>
      <c r="D28" s="76">
        <v>0</v>
      </c>
      <c r="E28" s="76">
        <f t="shared" si="0"/>
        <v>0</v>
      </c>
      <c r="F28" s="8"/>
    </row>
    <row r="29" spans="1:6" s="95" customFormat="1" ht="18" customHeight="1" x14ac:dyDescent="0.2">
      <c r="A29" s="117" t="s">
        <v>150</v>
      </c>
      <c r="B29" s="76">
        <v>0</v>
      </c>
      <c r="C29" s="76">
        <v>0</v>
      </c>
      <c r="D29" s="76">
        <v>0</v>
      </c>
      <c r="E29" s="76">
        <f t="shared" si="0"/>
        <v>0</v>
      </c>
      <c r="F29" s="8"/>
    </row>
    <row r="30" spans="1:6" s="95" customFormat="1" ht="18" customHeight="1" x14ac:dyDescent="0.2">
      <c r="A30" s="117" t="s">
        <v>150</v>
      </c>
      <c r="B30" s="76">
        <v>0</v>
      </c>
      <c r="C30" s="76">
        <v>0</v>
      </c>
      <c r="D30" s="76">
        <v>0</v>
      </c>
      <c r="E30" s="76">
        <f t="shared" si="0"/>
        <v>0</v>
      </c>
      <c r="F30" s="8"/>
    </row>
    <row r="31" spans="1:6" s="95" customFormat="1" ht="18" customHeight="1" x14ac:dyDescent="0.2">
      <c r="A31" s="117" t="s">
        <v>150</v>
      </c>
      <c r="B31" s="76">
        <v>0</v>
      </c>
      <c r="C31" s="76">
        <v>0</v>
      </c>
      <c r="D31" s="76">
        <v>0</v>
      </c>
      <c r="E31" s="76">
        <f t="shared" si="0"/>
        <v>0</v>
      </c>
      <c r="F31" s="8"/>
    </row>
    <row r="32" spans="1:6" s="95" customFormat="1" ht="18" customHeight="1" x14ac:dyDescent="0.2">
      <c r="A32" s="117" t="s">
        <v>150</v>
      </c>
      <c r="B32" s="76">
        <v>0</v>
      </c>
      <c r="C32" s="76">
        <v>0</v>
      </c>
      <c r="D32" s="76">
        <v>0</v>
      </c>
      <c r="E32" s="76">
        <f t="shared" si="0"/>
        <v>0</v>
      </c>
      <c r="F32" s="8"/>
    </row>
    <row r="33" spans="1:6" s="95" customFormat="1" ht="18" customHeight="1" x14ac:dyDescent="0.2">
      <c r="A33" s="117" t="s">
        <v>150</v>
      </c>
      <c r="B33" s="76">
        <v>0</v>
      </c>
      <c r="C33" s="76">
        <v>0</v>
      </c>
      <c r="D33" s="76">
        <v>0</v>
      </c>
      <c r="E33" s="76">
        <f t="shared" si="0"/>
        <v>0</v>
      </c>
      <c r="F33" s="8"/>
    </row>
    <row r="34" spans="1:6" s="95" customFormat="1" ht="18" customHeight="1" x14ac:dyDescent="0.2">
      <c r="A34" s="117" t="s">
        <v>150</v>
      </c>
      <c r="B34" s="76">
        <v>0</v>
      </c>
      <c r="C34" s="76">
        <v>0</v>
      </c>
      <c r="D34" s="76">
        <v>0</v>
      </c>
      <c r="E34" s="76">
        <f t="shared" si="0"/>
        <v>0</v>
      </c>
      <c r="F34" s="8"/>
    </row>
    <row r="35" spans="1:6" s="95" customFormat="1" ht="18" customHeight="1" x14ac:dyDescent="0.2">
      <c r="A35" s="117" t="s">
        <v>150</v>
      </c>
      <c r="B35" s="76">
        <v>0</v>
      </c>
      <c r="C35" s="76">
        <v>0</v>
      </c>
      <c r="D35" s="76">
        <v>0</v>
      </c>
      <c r="E35" s="76">
        <f t="shared" si="0"/>
        <v>0</v>
      </c>
      <c r="F35" s="8"/>
    </row>
    <row r="36" spans="1:6" s="95" customFormat="1" ht="18" customHeight="1" x14ac:dyDescent="0.2">
      <c r="A36" s="117" t="s">
        <v>150</v>
      </c>
      <c r="B36" s="76">
        <v>0</v>
      </c>
      <c r="C36" s="76">
        <v>0</v>
      </c>
      <c r="D36" s="76">
        <v>0</v>
      </c>
      <c r="E36" s="76">
        <f t="shared" si="0"/>
        <v>0</v>
      </c>
      <c r="F36" s="8"/>
    </row>
    <row r="37" spans="1:6" s="95" customFormat="1" ht="18" customHeight="1" x14ac:dyDescent="0.2">
      <c r="A37" s="117" t="s">
        <v>150</v>
      </c>
      <c r="B37" s="76">
        <v>0</v>
      </c>
      <c r="C37" s="76">
        <v>0</v>
      </c>
      <c r="D37" s="76">
        <v>0</v>
      </c>
      <c r="E37" s="76">
        <f t="shared" si="0"/>
        <v>0</v>
      </c>
      <c r="F37" s="8"/>
    </row>
    <row r="38" spans="1:6" s="95" customFormat="1" ht="18" customHeight="1" x14ac:dyDescent="0.2">
      <c r="A38" s="117" t="s">
        <v>150</v>
      </c>
      <c r="B38" s="76">
        <v>0</v>
      </c>
      <c r="C38" s="76">
        <v>0</v>
      </c>
      <c r="D38" s="76">
        <v>0</v>
      </c>
      <c r="E38" s="76">
        <f>SUM(C38-D38)</f>
        <v>0</v>
      </c>
      <c r="F38" s="8"/>
    </row>
    <row r="39" spans="1:6" s="95" customFormat="1" ht="18" customHeight="1" x14ac:dyDescent="0.2">
      <c r="A39" s="117" t="s">
        <v>150</v>
      </c>
      <c r="B39" s="76">
        <v>0</v>
      </c>
      <c r="C39" s="76">
        <v>0</v>
      </c>
      <c r="D39" s="76">
        <v>0</v>
      </c>
      <c r="E39" s="76">
        <f>SUM(C39-D39)</f>
        <v>0</v>
      </c>
      <c r="F39" s="8"/>
    </row>
    <row r="40" spans="1:6" s="95" customFormat="1" ht="18" customHeight="1" x14ac:dyDescent="0.2">
      <c r="A40" s="117" t="s">
        <v>150</v>
      </c>
      <c r="B40" s="76">
        <v>0</v>
      </c>
      <c r="C40" s="76">
        <v>0</v>
      </c>
      <c r="D40" s="76">
        <v>0</v>
      </c>
      <c r="E40" s="76">
        <f>SUM(C40-D40)</f>
        <v>0</v>
      </c>
      <c r="F40" s="8"/>
    </row>
    <row r="41" spans="1:6" s="95" customFormat="1" ht="6.95" customHeight="1" x14ac:dyDescent="0.2">
      <c r="A41" s="117"/>
      <c r="B41" s="80"/>
      <c r="C41" s="80"/>
      <c r="D41" s="80"/>
      <c r="E41" s="80"/>
      <c r="F41" s="8"/>
    </row>
    <row r="42" spans="1:6" s="84" customFormat="1" ht="21.95" customHeight="1" x14ac:dyDescent="0.2">
      <c r="A42" s="116" t="s">
        <v>134</v>
      </c>
      <c r="B42" s="73">
        <f>SUM(B14:B40)</f>
        <v>100</v>
      </c>
      <c r="C42" s="73">
        <f>SUM(C14:C40)</f>
        <v>0</v>
      </c>
      <c r="D42" s="73">
        <f>SUM(D14:D40)</f>
        <v>0</v>
      </c>
      <c r="E42" s="73">
        <f>SUM(E14:E40)</f>
        <v>0</v>
      </c>
      <c r="F42" s="5"/>
    </row>
    <row r="43" spans="1:6" s="84" customFormat="1" ht="15" customHeight="1" x14ac:dyDescent="0.2">
      <c r="A43" s="37"/>
      <c r="B43" s="69"/>
      <c r="C43" s="69"/>
      <c r="D43" s="69"/>
      <c r="E43" s="69"/>
      <c r="F43" s="69"/>
    </row>
    <row r="44" spans="1:6" s="95" customFormat="1" ht="6.95" customHeight="1" x14ac:dyDescent="0.3">
      <c r="A44" s="43"/>
      <c r="B44" s="3"/>
      <c r="C44" s="3"/>
      <c r="D44" s="3"/>
      <c r="E44" s="3"/>
      <c r="F44" s="3"/>
    </row>
  </sheetData>
  <mergeCells count="1">
    <mergeCell ref="A1:F1"/>
  </mergeCells>
  <phoneticPr fontId="29" type="noConversion"/>
  <printOptions horizontalCentered="1"/>
  <pageMargins left="0.19685039370078741" right="0.19685039370078741" top="0.19685039370078741" bottom="0.31496062992125984" header="0.31496062992125984" footer="0.11811023622047245"/>
  <pageSetup paperSize="9" orientation="portrait" r:id="rId1"/>
  <headerFooter>
    <oddFooter>&amp;L&amp;9Budget Spreadsheets by Spreadsheet123.com&amp;R&amp;9© 2013 Spreadsheet123 LTD. All rights reserved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0"/>
  <sheetViews>
    <sheetView showGridLines="0" tabSelected="1" workbookViewId="0">
      <selection sqref="A1:Q410"/>
    </sheetView>
  </sheetViews>
  <sheetFormatPr defaultColWidth="13.42578125" defaultRowHeight="15" x14ac:dyDescent="0.25"/>
  <cols>
    <col min="1" max="1" width="1.7109375" style="87" customWidth="1"/>
    <col min="2" max="2" width="30.140625" style="87" customWidth="1"/>
    <col min="3" max="3" width="0.85546875" style="87" customWidth="1"/>
    <col min="4" max="4" width="30.85546875" style="87" customWidth="1"/>
    <col min="5" max="5" width="0.85546875" style="87" customWidth="1"/>
    <col min="6" max="6" width="11" style="87" customWidth="1"/>
    <col min="7" max="7" width="0.85546875" style="87" customWidth="1"/>
    <col min="8" max="8" width="3.7109375" style="87" customWidth="1"/>
    <col min="9" max="9" width="0.85546875" style="87" customWidth="1"/>
    <col min="10" max="10" width="12.5703125" style="87" customWidth="1"/>
    <col min="11" max="11" width="0.85546875" style="87" customWidth="1"/>
    <col min="12" max="12" width="19.42578125" style="87" customWidth="1"/>
    <col min="13" max="13" width="0.85546875" style="87" customWidth="1"/>
    <col min="14" max="14" width="17.28515625" style="87" customWidth="1"/>
    <col min="15" max="15" width="0.85546875" style="87" customWidth="1"/>
    <col min="16" max="16" width="9.5703125" style="87" customWidth="1"/>
    <col min="17" max="17" width="1.7109375" style="87" customWidth="1"/>
    <col min="18" max="16384" width="13.42578125" style="87"/>
  </cols>
  <sheetData>
    <row r="1" spans="1:17" s="121" customFormat="1" ht="35.1" customHeight="1" x14ac:dyDescent="0.25">
      <c r="A1" s="227" t="s">
        <v>110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</row>
    <row r="2" spans="1:17" s="16" customFormat="1" x14ac:dyDescent="0.25">
      <c r="E2" s="122"/>
      <c r="Q2" s="156" t="str">
        <f ca="1">"© "&amp;YEAR(TODAY())&amp;" Spreadsheet123 LTD. All rights reserved"</f>
        <v>© 2013 Spreadsheet123 LTD. All rights reserved</v>
      </c>
    </row>
    <row r="3" spans="1:17" s="16" customFormat="1" x14ac:dyDescent="0.25">
      <c r="B3" s="158"/>
      <c r="E3" s="122"/>
    </row>
    <row r="4" spans="1:17" s="16" customFormat="1" x14ac:dyDescent="0.25">
      <c r="E4" s="122"/>
    </row>
    <row r="5" spans="1:17" s="16" customFormat="1" x14ac:dyDescent="0.25">
      <c r="E5" s="122"/>
    </row>
    <row r="6" spans="1:17" s="16" customFormat="1" x14ac:dyDescent="0.25">
      <c r="E6" s="122"/>
    </row>
    <row r="7" spans="1:17" s="16" customFormat="1" x14ac:dyDescent="0.25">
      <c r="E7" s="122"/>
    </row>
    <row r="8" spans="1:17" s="16" customFormat="1" x14ac:dyDescent="0.25">
      <c r="E8" s="122"/>
    </row>
    <row r="9" spans="1:17" s="16" customFormat="1" x14ac:dyDescent="0.25">
      <c r="E9" s="122"/>
    </row>
    <row r="10" spans="1:17" s="16" customFormat="1" x14ac:dyDescent="0.25">
      <c r="E10" s="122"/>
    </row>
    <row r="11" spans="1:17" ht="21.95" customHeight="1" x14ac:dyDescent="0.25">
      <c r="A11" s="157"/>
      <c r="B11" s="154" t="s">
        <v>176</v>
      </c>
      <c r="C11" s="155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</row>
    <row r="12" spans="1:17" s="159" customFormat="1" ht="21.95" customHeight="1" x14ac:dyDescent="0.25">
      <c r="A12" s="169"/>
      <c r="B12" s="170" t="s">
        <v>177</v>
      </c>
      <c r="C12" s="170"/>
      <c r="D12" s="170" t="s">
        <v>178</v>
      </c>
      <c r="E12" s="170"/>
      <c r="F12" s="171" t="s">
        <v>179</v>
      </c>
      <c r="G12" s="171"/>
      <c r="H12" s="171" t="s">
        <v>173</v>
      </c>
      <c r="I12" s="171"/>
      <c r="J12" s="171" t="s">
        <v>180</v>
      </c>
      <c r="K12" s="171"/>
      <c r="L12" s="171" t="s">
        <v>181</v>
      </c>
      <c r="M12" s="171"/>
      <c r="N12" s="171" t="s">
        <v>182</v>
      </c>
      <c r="O12" s="171"/>
      <c r="P12" s="171" t="s">
        <v>183</v>
      </c>
      <c r="Q12" s="169"/>
    </row>
    <row r="13" spans="1:17" ht="6.95" customHeight="1" x14ac:dyDescent="0.25">
      <c r="A13" s="161"/>
      <c r="B13" s="162"/>
      <c r="C13" s="162"/>
      <c r="D13" s="162"/>
      <c r="E13" s="162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1"/>
    </row>
    <row r="14" spans="1:17" ht="21.95" customHeight="1" x14ac:dyDescent="0.25">
      <c r="A14" s="161"/>
      <c r="B14" s="172"/>
      <c r="C14" s="164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161"/>
    </row>
    <row r="15" spans="1:17" ht="6.95" customHeight="1" x14ac:dyDescent="0.25">
      <c r="A15" s="161"/>
      <c r="B15" s="164"/>
      <c r="C15" s="164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161"/>
    </row>
    <row r="16" spans="1:17" s="159" customFormat="1" ht="21.95" customHeight="1" x14ac:dyDescent="0.25">
      <c r="A16" s="160"/>
      <c r="B16" s="172"/>
      <c r="C16" s="173"/>
      <c r="D16" s="173"/>
      <c r="E16" s="173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60"/>
    </row>
    <row r="17" spans="1:17" s="159" customFormat="1" ht="21.95" customHeight="1" x14ac:dyDescent="0.25">
      <c r="A17" s="160"/>
      <c r="B17" s="172"/>
      <c r="C17" s="173"/>
      <c r="D17" s="173"/>
      <c r="E17" s="173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60"/>
    </row>
    <row r="18" spans="1:17" s="159" customFormat="1" ht="21.95" customHeight="1" x14ac:dyDescent="0.25">
      <c r="A18" s="160"/>
      <c r="B18" s="172"/>
      <c r="C18" s="173"/>
      <c r="D18" s="173"/>
      <c r="E18" s="173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60"/>
    </row>
    <row r="19" spans="1:17" s="159" customFormat="1" ht="21.95" customHeight="1" x14ac:dyDescent="0.25">
      <c r="A19" s="160"/>
      <c r="B19" s="172" t="s">
        <v>192</v>
      </c>
      <c r="C19" s="173"/>
      <c r="D19" s="180">
        <f>SUM(F31:F409)</f>
        <v>0</v>
      </c>
      <c r="E19" s="173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60"/>
    </row>
    <row r="20" spans="1:17" s="159" customFormat="1" ht="21.95" customHeight="1" x14ac:dyDescent="0.25">
      <c r="A20" s="160"/>
      <c r="B20" s="178" t="s">
        <v>184</v>
      </c>
      <c r="C20" s="173"/>
      <c r="D20" s="180">
        <f>COUNTIF($H$31:$H$409,"M")</f>
        <v>0</v>
      </c>
      <c r="E20" s="173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60"/>
    </row>
    <row r="21" spans="1:17" s="159" customFormat="1" ht="21.95" customHeight="1" x14ac:dyDescent="0.25">
      <c r="A21" s="160"/>
      <c r="B21" s="178" t="s">
        <v>185</v>
      </c>
      <c r="C21" s="173"/>
      <c r="D21" s="180">
        <f>COUNTIF($H$31:$H$409,"F")</f>
        <v>0</v>
      </c>
      <c r="E21" s="173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60"/>
    </row>
    <row r="22" spans="1:17" s="159" customFormat="1" ht="21.95" customHeight="1" x14ac:dyDescent="0.25">
      <c r="A22" s="160"/>
      <c r="B22" s="178" t="s">
        <v>186</v>
      </c>
      <c r="C22" s="173"/>
      <c r="D22" s="180">
        <f>COUNTIF($P$31:$P$409,"Yes")</f>
        <v>0</v>
      </c>
      <c r="E22" s="173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60"/>
    </row>
    <row r="23" spans="1:17" s="159" customFormat="1" ht="21.95" customHeight="1" x14ac:dyDescent="0.25">
      <c r="A23" s="160"/>
      <c r="B23" s="178" t="s">
        <v>187</v>
      </c>
      <c r="C23" s="173"/>
      <c r="D23" s="180">
        <f>COUNTIF($J$31:$J$409,"Sent")</f>
        <v>0</v>
      </c>
      <c r="E23" s="173"/>
      <c r="F23" s="172"/>
      <c r="G23" s="172"/>
      <c r="H23" s="172"/>
      <c r="I23" s="175"/>
      <c r="J23" s="175"/>
      <c r="K23" s="175"/>
      <c r="L23" s="176"/>
      <c r="M23" s="175"/>
      <c r="N23" s="177"/>
      <c r="O23" s="175"/>
      <c r="P23" s="175"/>
      <c r="Q23" s="160"/>
    </row>
    <row r="24" spans="1:17" s="159" customFormat="1" ht="21.95" customHeight="1" x14ac:dyDescent="0.25">
      <c r="A24" s="160"/>
      <c r="B24" s="179" t="s">
        <v>190</v>
      </c>
      <c r="C24" s="173"/>
      <c r="D24" s="180">
        <f>COUNTIF($L$31:$L$409,"Accepted")</f>
        <v>0</v>
      </c>
      <c r="E24" s="173"/>
      <c r="F24" s="172"/>
      <c r="G24" s="172"/>
      <c r="H24" s="172"/>
      <c r="I24" s="175"/>
      <c r="J24" s="175"/>
      <c r="K24" s="175"/>
      <c r="L24" s="176"/>
      <c r="M24" s="175"/>
      <c r="N24" s="177"/>
      <c r="O24" s="175"/>
      <c r="P24" s="175"/>
      <c r="Q24" s="160"/>
    </row>
    <row r="25" spans="1:17" s="159" customFormat="1" ht="21.95" customHeight="1" x14ac:dyDescent="0.25">
      <c r="A25" s="160"/>
      <c r="B25" s="179" t="s">
        <v>191</v>
      </c>
      <c r="C25" s="173"/>
      <c r="D25" s="180">
        <f>COUNTIF($L$31:$L$409,"Rejected")</f>
        <v>0</v>
      </c>
      <c r="E25" s="173"/>
      <c r="F25" s="172"/>
      <c r="G25" s="172"/>
      <c r="H25" s="172"/>
      <c r="I25" s="175"/>
      <c r="J25" s="175"/>
      <c r="K25" s="175"/>
      <c r="L25" s="176"/>
      <c r="M25" s="175"/>
      <c r="N25" s="177"/>
      <c r="O25" s="175"/>
      <c r="P25" s="175"/>
      <c r="Q25" s="160"/>
    </row>
    <row r="26" spans="1:17" s="159" customFormat="1" ht="21.95" customHeight="1" x14ac:dyDescent="0.25">
      <c r="A26" s="160"/>
      <c r="B26" s="179" t="s">
        <v>189</v>
      </c>
      <c r="C26" s="173"/>
      <c r="D26" s="180">
        <f>D19-(D24+D25)</f>
        <v>0</v>
      </c>
      <c r="E26" s="173"/>
      <c r="F26" s="172"/>
      <c r="G26" s="172"/>
      <c r="H26" s="172"/>
      <c r="I26" s="175"/>
      <c r="J26" s="175"/>
      <c r="K26" s="175"/>
      <c r="L26" s="176"/>
      <c r="M26" s="175"/>
      <c r="N26" s="177"/>
      <c r="O26" s="175"/>
      <c r="P26" s="175"/>
      <c r="Q26" s="160"/>
    </row>
    <row r="27" spans="1:17" s="159" customFormat="1" ht="21.95" customHeight="1" x14ac:dyDescent="0.25">
      <c r="A27" s="160"/>
      <c r="B27" s="178" t="s">
        <v>188</v>
      </c>
      <c r="C27" s="173"/>
      <c r="D27" s="180">
        <f>COUNTIF($N$31:$N$409,"Sent")</f>
        <v>0</v>
      </c>
      <c r="E27" s="173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60"/>
    </row>
    <row r="28" spans="1:17" s="159" customFormat="1" ht="21.95" customHeight="1" x14ac:dyDescent="0.25">
      <c r="A28" s="160"/>
      <c r="B28" s="172"/>
      <c r="C28" s="173"/>
      <c r="D28" s="173"/>
      <c r="E28" s="173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60"/>
    </row>
    <row r="29" spans="1:17" s="159" customFormat="1" ht="21.95" customHeight="1" x14ac:dyDescent="0.25">
      <c r="A29" s="160"/>
      <c r="B29" s="172"/>
      <c r="C29" s="173"/>
      <c r="D29" s="173"/>
      <c r="E29" s="173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60"/>
    </row>
    <row r="30" spans="1:17" ht="18" customHeight="1" x14ac:dyDescent="0.25">
      <c r="A30" s="161"/>
      <c r="B30" s="163"/>
      <c r="C30" s="163"/>
      <c r="D30" s="163"/>
      <c r="E30" s="163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1"/>
    </row>
    <row r="31" spans="1:17" ht="18" customHeight="1" x14ac:dyDescent="0.25">
      <c r="A31" s="161"/>
      <c r="B31" s="153" t="s">
        <v>175</v>
      </c>
      <c r="C31" s="163"/>
      <c r="D31" s="153"/>
      <c r="E31" s="163"/>
      <c r="F31" s="224"/>
      <c r="G31" s="165"/>
      <c r="H31" s="152"/>
      <c r="I31" s="166"/>
      <c r="J31" s="224"/>
      <c r="K31" s="165"/>
      <c r="L31" s="152"/>
      <c r="M31" s="166"/>
      <c r="N31" s="224"/>
      <c r="O31" s="165"/>
      <c r="P31" s="152"/>
      <c r="Q31" s="161"/>
    </row>
    <row r="32" spans="1:17" ht="18" customHeight="1" x14ac:dyDescent="0.25">
      <c r="A32" s="161"/>
      <c r="B32" s="225" t="s">
        <v>174</v>
      </c>
      <c r="C32" s="167"/>
      <c r="D32" s="153"/>
      <c r="E32" s="163"/>
      <c r="F32" s="224"/>
      <c r="G32" s="165"/>
      <c r="H32" s="152"/>
      <c r="I32" s="166"/>
      <c r="J32" s="224"/>
      <c r="K32" s="165"/>
      <c r="L32" s="152"/>
      <c r="M32" s="166"/>
      <c r="N32" s="224"/>
      <c r="O32" s="165"/>
      <c r="P32" s="152"/>
      <c r="Q32" s="161"/>
    </row>
    <row r="33" spans="1:17" ht="18" customHeight="1" x14ac:dyDescent="0.25">
      <c r="A33" s="161"/>
      <c r="B33" s="226"/>
      <c r="C33" s="168"/>
      <c r="D33" s="153"/>
      <c r="E33" s="163"/>
      <c r="F33" s="224"/>
      <c r="G33" s="165"/>
      <c r="H33" s="152"/>
      <c r="I33" s="166"/>
      <c r="J33" s="224"/>
      <c r="K33" s="165"/>
      <c r="L33" s="152"/>
      <c r="M33" s="166"/>
      <c r="N33" s="224"/>
      <c r="O33" s="165"/>
      <c r="P33" s="152"/>
      <c r="Q33" s="161"/>
    </row>
    <row r="34" spans="1:17" ht="18" customHeight="1" x14ac:dyDescent="0.25">
      <c r="A34" s="161"/>
      <c r="B34" s="226"/>
      <c r="C34" s="168"/>
      <c r="D34" s="153"/>
      <c r="E34" s="163"/>
      <c r="F34" s="224"/>
      <c r="G34" s="165"/>
      <c r="H34" s="152"/>
      <c r="I34" s="166"/>
      <c r="J34" s="224"/>
      <c r="K34" s="165"/>
      <c r="L34" s="152"/>
      <c r="M34" s="166"/>
      <c r="N34" s="224"/>
      <c r="O34" s="165"/>
      <c r="P34" s="152"/>
      <c r="Q34" s="161"/>
    </row>
    <row r="35" spans="1:17" ht="6.95" customHeight="1" x14ac:dyDescent="0.25">
      <c r="A35" s="161"/>
      <c r="B35" s="163"/>
      <c r="C35" s="163"/>
      <c r="D35" s="163"/>
      <c r="E35" s="163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1"/>
    </row>
    <row r="36" spans="1:17" ht="18" customHeight="1" x14ac:dyDescent="0.25">
      <c r="A36" s="161"/>
      <c r="B36" s="153" t="s">
        <v>175</v>
      </c>
      <c r="C36" s="163"/>
      <c r="D36" s="153"/>
      <c r="E36" s="163"/>
      <c r="F36" s="224"/>
      <c r="G36" s="165"/>
      <c r="H36" s="152"/>
      <c r="I36" s="166"/>
      <c r="J36" s="224"/>
      <c r="K36" s="165"/>
      <c r="L36" s="152"/>
      <c r="M36" s="166"/>
      <c r="N36" s="224"/>
      <c r="O36" s="165"/>
      <c r="P36" s="152"/>
      <c r="Q36" s="161"/>
    </row>
    <row r="37" spans="1:17" ht="18" customHeight="1" x14ac:dyDescent="0.25">
      <c r="A37" s="161"/>
      <c r="B37" s="225" t="s">
        <v>174</v>
      </c>
      <c r="C37" s="167"/>
      <c r="D37" s="153"/>
      <c r="E37" s="163"/>
      <c r="F37" s="224"/>
      <c r="G37" s="165"/>
      <c r="H37" s="152"/>
      <c r="I37" s="166"/>
      <c r="J37" s="224"/>
      <c r="K37" s="165"/>
      <c r="L37" s="152"/>
      <c r="M37" s="166"/>
      <c r="N37" s="224"/>
      <c r="O37" s="165"/>
      <c r="P37" s="152"/>
      <c r="Q37" s="161"/>
    </row>
    <row r="38" spans="1:17" ht="18" customHeight="1" x14ac:dyDescent="0.25">
      <c r="A38" s="161"/>
      <c r="B38" s="226"/>
      <c r="C38" s="168"/>
      <c r="D38" s="153"/>
      <c r="E38" s="163"/>
      <c r="F38" s="224"/>
      <c r="G38" s="165"/>
      <c r="H38" s="152"/>
      <c r="I38" s="166"/>
      <c r="J38" s="224"/>
      <c r="K38" s="165"/>
      <c r="L38" s="152"/>
      <c r="M38" s="166"/>
      <c r="N38" s="224"/>
      <c r="O38" s="165"/>
      <c r="P38" s="152"/>
      <c r="Q38" s="161"/>
    </row>
    <row r="39" spans="1:17" ht="18" customHeight="1" x14ac:dyDescent="0.25">
      <c r="A39" s="161"/>
      <c r="B39" s="226"/>
      <c r="C39" s="168"/>
      <c r="D39" s="153"/>
      <c r="E39" s="163"/>
      <c r="F39" s="224"/>
      <c r="G39" s="165"/>
      <c r="H39" s="152"/>
      <c r="I39" s="166"/>
      <c r="J39" s="224"/>
      <c r="K39" s="165"/>
      <c r="L39" s="152"/>
      <c r="M39" s="166"/>
      <c r="N39" s="224"/>
      <c r="O39" s="165"/>
      <c r="P39" s="152"/>
      <c r="Q39" s="161"/>
    </row>
    <row r="40" spans="1:17" ht="6.95" customHeight="1" x14ac:dyDescent="0.25">
      <c r="A40" s="161"/>
      <c r="B40" s="163"/>
      <c r="C40" s="163"/>
      <c r="D40" s="163"/>
      <c r="E40" s="163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1"/>
    </row>
    <row r="41" spans="1:17" ht="18" customHeight="1" x14ac:dyDescent="0.25">
      <c r="A41" s="161"/>
      <c r="B41" s="153" t="s">
        <v>175</v>
      </c>
      <c r="C41" s="163"/>
      <c r="D41" s="153"/>
      <c r="E41" s="163"/>
      <c r="F41" s="224"/>
      <c r="G41" s="165"/>
      <c r="H41" s="152"/>
      <c r="I41" s="166"/>
      <c r="J41" s="224"/>
      <c r="K41" s="165"/>
      <c r="L41" s="152"/>
      <c r="M41" s="166"/>
      <c r="N41" s="224"/>
      <c r="O41" s="165"/>
      <c r="P41" s="152"/>
      <c r="Q41" s="161"/>
    </row>
    <row r="42" spans="1:17" ht="18" customHeight="1" x14ac:dyDescent="0.25">
      <c r="A42" s="161"/>
      <c r="B42" s="225" t="s">
        <v>174</v>
      </c>
      <c r="C42" s="167"/>
      <c r="D42" s="153"/>
      <c r="E42" s="163"/>
      <c r="F42" s="224"/>
      <c r="G42" s="165"/>
      <c r="H42" s="152"/>
      <c r="I42" s="166"/>
      <c r="J42" s="224"/>
      <c r="K42" s="165"/>
      <c r="L42" s="152"/>
      <c r="M42" s="166"/>
      <c r="N42" s="224"/>
      <c r="O42" s="165"/>
      <c r="P42" s="152"/>
      <c r="Q42" s="161"/>
    </row>
    <row r="43" spans="1:17" ht="18" customHeight="1" x14ac:dyDescent="0.25">
      <c r="A43" s="161"/>
      <c r="B43" s="226"/>
      <c r="C43" s="168"/>
      <c r="D43" s="153"/>
      <c r="E43" s="163"/>
      <c r="F43" s="224"/>
      <c r="G43" s="165"/>
      <c r="H43" s="152"/>
      <c r="I43" s="166"/>
      <c r="J43" s="224"/>
      <c r="K43" s="165"/>
      <c r="L43" s="152"/>
      <c r="M43" s="166"/>
      <c r="N43" s="224"/>
      <c r="O43" s="165"/>
      <c r="P43" s="152"/>
      <c r="Q43" s="161"/>
    </row>
    <row r="44" spans="1:17" ht="18" customHeight="1" x14ac:dyDescent="0.25">
      <c r="A44" s="161"/>
      <c r="B44" s="226"/>
      <c r="C44" s="168"/>
      <c r="D44" s="153"/>
      <c r="E44" s="163"/>
      <c r="F44" s="224"/>
      <c r="G44" s="165"/>
      <c r="H44" s="152"/>
      <c r="I44" s="166"/>
      <c r="J44" s="224"/>
      <c r="K44" s="165"/>
      <c r="L44" s="152"/>
      <c r="M44" s="166"/>
      <c r="N44" s="224"/>
      <c r="O44" s="165"/>
      <c r="P44" s="152"/>
      <c r="Q44" s="161"/>
    </row>
    <row r="45" spans="1:17" ht="6.95" customHeight="1" x14ac:dyDescent="0.25">
      <c r="A45" s="161"/>
      <c r="B45" s="163"/>
      <c r="C45" s="163"/>
      <c r="D45" s="163"/>
      <c r="E45" s="163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1"/>
    </row>
    <row r="46" spans="1:17" ht="18" customHeight="1" x14ac:dyDescent="0.25">
      <c r="A46" s="161"/>
      <c r="B46" s="153" t="s">
        <v>175</v>
      </c>
      <c r="C46" s="163"/>
      <c r="D46" s="153"/>
      <c r="E46" s="163"/>
      <c r="F46" s="224"/>
      <c r="G46" s="165"/>
      <c r="H46" s="152"/>
      <c r="I46" s="166"/>
      <c r="J46" s="224"/>
      <c r="K46" s="165"/>
      <c r="L46" s="152"/>
      <c r="M46" s="166"/>
      <c r="N46" s="224"/>
      <c r="O46" s="165"/>
      <c r="P46" s="152"/>
      <c r="Q46" s="161"/>
    </row>
    <row r="47" spans="1:17" ht="18" customHeight="1" x14ac:dyDescent="0.25">
      <c r="A47" s="161"/>
      <c r="B47" s="225" t="s">
        <v>174</v>
      </c>
      <c r="C47" s="167"/>
      <c r="D47" s="153"/>
      <c r="E47" s="163"/>
      <c r="F47" s="224"/>
      <c r="G47" s="165"/>
      <c r="H47" s="152"/>
      <c r="I47" s="166"/>
      <c r="J47" s="224"/>
      <c r="K47" s="165"/>
      <c r="L47" s="152"/>
      <c r="M47" s="166"/>
      <c r="N47" s="224"/>
      <c r="O47" s="165"/>
      <c r="P47" s="152"/>
      <c r="Q47" s="161"/>
    </row>
    <row r="48" spans="1:17" ht="18" customHeight="1" x14ac:dyDescent="0.25">
      <c r="A48" s="161"/>
      <c r="B48" s="226"/>
      <c r="C48" s="168"/>
      <c r="D48" s="153"/>
      <c r="E48" s="163"/>
      <c r="F48" s="224"/>
      <c r="G48" s="165"/>
      <c r="H48" s="152"/>
      <c r="I48" s="166"/>
      <c r="J48" s="224"/>
      <c r="K48" s="165"/>
      <c r="L48" s="152"/>
      <c r="M48" s="166"/>
      <c r="N48" s="224"/>
      <c r="O48" s="165"/>
      <c r="P48" s="152"/>
      <c r="Q48" s="161"/>
    </row>
    <row r="49" spans="1:17" ht="18" customHeight="1" x14ac:dyDescent="0.25">
      <c r="A49" s="161"/>
      <c r="B49" s="226"/>
      <c r="C49" s="168"/>
      <c r="D49" s="153"/>
      <c r="E49" s="163"/>
      <c r="F49" s="224"/>
      <c r="G49" s="165"/>
      <c r="H49" s="152"/>
      <c r="I49" s="166"/>
      <c r="J49" s="224"/>
      <c r="K49" s="165"/>
      <c r="L49" s="152"/>
      <c r="M49" s="166"/>
      <c r="N49" s="224"/>
      <c r="O49" s="165"/>
      <c r="P49" s="152"/>
      <c r="Q49" s="161"/>
    </row>
    <row r="50" spans="1:17" ht="6.95" customHeight="1" x14ac:dyDescent="0.25">
      <c r="A50" s="161"/>
      <c r="B50" s="163"/>
      <c r="C50" s="163"/>
      <c r="D50" s="163"/>
      <c r="E50" s="163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1"/>
    </row>
    <row r="51" spans="1:17" ht="18" customHeight="1" x14ac:dyDescent="0.25">
      <c r="A51" s="161"/>
      <c r="B51" s="153" t="s">
        <v>175</v>
      </c>
      <c r="C51" s="163"/>
      <c r="D51" s="153"/>
      <c r="E51" s="163"/>
      <c r="F51" s="224"/>
      <c r="G51" s="165"/>
      <c r="H51" s="152"/>
      <c r="I51" s="166"/>
      <c r="J51" s="224"/>
      <c r="K51" s="165"/>
      <c r="L51" s="152"/>
      <c r="M51" s="166"/>
      <c r="N51" s="224"/>
      <c r="O51" s="165"/>
      <c r="P51" s="152"/>
      <c r="Q51" s="161"/>
    </row>
    <row r="52" spans="1:17" ht="18" customHeight="1" x14ac:dyDescent="0.25">
      <c r="A52" s="161"/>
      <c r="B52" s="225" t="s">
        <v>174</v>
      </c>
      <c r="C52" s="167"/>
      <c r="D52" s="153"/>
      <c r="E52" s="163"/>
      <c r="F52" s="224"/>
      <c r="G52" s="165"/>
      <c r="H52" s="152"/>
      <c r="I52" s="166"/>
      <c r="J52" s="224"/>
      <c r="K52" s="165"/>
      <c r="L52" s="152"/>
      <c r="M52" s="166"/>
      <c r="N52" s="224"/>
      <c r="O52" s="165"/>
      <c r="P52" s="152"/>
      <c r="Q52" s="161"/>
    </row>
    <row r="53" spans="1:17" ht="18" customHeight="1" x14ac:dyDescent="0.25">
      <c r="A53" s="161"/>
      <c r="B53" s="226"/>
      <c r="C53" s="168"/>
      <c r="D53" s="153"/>
      <c r="E53" s="163"/>
      <c r="F53" s="224"/>
      <c r="G53" s="165"/>
      <c r="H53" s="152"/>
      <c r="I53" s="166"/>
      <c r="J53" s="224"/>
      <c r="K53" s="165"/>
      <c r="L53" s="152"/>
      <c r="M53" s="166"/>
      <c r="N53" s="224"/>
      <c r="O53" s="165"/>
      <c r="P53" s="152"/>
      <c r="Q53" s="161"/>
    </row>
    <row r="54" spans="1:17" ht="18" customHeight="1" x14ac:dyDescent="0.25">
      <c r="A54" s="161"/>
      <c r="B54" s="226"/>
      <c r="C54" s="168"/>
      <c r="D54" s="153"/>
      <c r="E54" s="163"/>
      <c r="F54" s="224"/>
      <c r="G54" s="165"/>
      <c r="H54" s="152"/>
      <c r="I54" s="166"/>
      <c r="J54" s="224"/>
      <c r="K54" s="165"/>
      <c r="L54" s="152"/>
      <c r="M54" s="166"/>
      <c r="N54" s="224"/>
      <c r="O54" s="165"/>
      <c r="P54" s="152"/>
      <c r="Q54" s="161"/>
    </row>
    <row r="55" spans="1:17" ht="6.95" customHeight="1" x14ac:dyDescent="0.25">
      <c r="A55" s="161"/>
      <c r="B55" s="163"/>
      <c r="C55" s="163"/>
      <c r="D55" s="163"/>
      <c r="E55" s="163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1"/>
    </row>
    <row r="56" spans="1:17" ht="18" customHeight="1" x14ac:dyDescent="0.25">
      <c r="A56" s="161"/>
      <c r="B56" s="153" t="s">
        <v>175</v>
      </c>
      <c r="C56" s="163"/>
      <c r="D56" s="153"/>
      <c r="E56" s="163"/>
      <c r="F56" s="224"/>
      <c r="G56" s="165"/>
      <c r="H56" s="152"/>
      <c r="I56" s="166"/>
      <c r="J56" s="224"/>
      <c r="K56" s="165"/>
      <c r="L56" s="152"/>
      <c r="M56" s="166"/>
      <c r="N56" s="224"/>
      <c r="O56" s="165"/>
      <c r="P56" s="152"/>
      <c r="Q56" s="161"/>
    </row>
    <row r="57" spans="1:17" ht="18" customHeight="1" x14ac:dyDescent="0.25">
      <c r="A57" s="161"/>
      <c r="B57" s="225" t="s">
        <v>174</v>
      </c>
      <c r="C57" s="167"/>
      <c r="D57" s="153"/>
      <c r="E57" s="163"/>
      <c r="F57" s="224"/>
      <c r="G57" s="165"/>
      <c r="H57" s="152"/>
      <c r="I57" s="166"/>
      <c r="J57" s="224"/>
      <c r="K57" s="165"/>
      <c r="L57" s="152"/>
      <c r="M57" s="166"/>
      <c r="N57" s="224"/>
      <c r="O57" s="165"/>
      <c r="P57" s="152"/>
      <c r="Q57" s="161"/>
    </row>
    <row r="58" spans="1:17" ht="18" customHeight="1" x14ac:dyDescent="0.25">
      <c r="A58" s="161"/>
      <c r="B58" s="226"/>
      <c r="C58" s="168"/>
      <c r="D58" s="153"/>
      <c r="E58" s="163"/>
      <c r="F58" s="224"/>
      <c r="G58" s="165"/>
      <c r="H58" s="152"/>
      <c r="I58" s="166"/>
      <c r="J58" s="224"/>
      <c r="K58" s="165"/>
      <c r="L58" s="152"/>
      <c r="M58" s="166"/>
      <c r="N58" s="224"/>
      <c r="O58" s="165"/>
      <c r="P58" s="152"/>
      <c r="Q58" s="161"/>
    </row>
    <row r="59" spans="1:17" ht="18" customHeight="1" x14ac:dyDescent="0.25">
      <c r="A59" s="161"/>
      <c r="B59" s="226"/>
      <c r="C59" s="168"/>
      <c r="D59" s="153"/>
      <c r="E59" s="163"/>
      <c r="F59" s="224"/>
      <c r="G59" s="165"/>
      <c r="H59" s="152"/>
      <c r="I59" s="166"/>
      <c r="J59" s="224"/>
      <c r="K59" s="165"/>
      <c r="L59" s="152"/>
      <c r="M59" s="166"/>
      <c r="N59" s="224"/>
      <c r="O59" s="165"/>
      <c r="P59" s="152"/>
      <c r="Q59" s="161"/>
    </row>
    <row r="60" spans="1:17" ht="6.95" customHeight="1" x14ac:dyDescent="0.25">
      <c r="A60" s="161"/>
      <c r="B60" s="163"/>
      <c r="C60" s="163"/>
      <c r="D60" s="163"/>
      <c r="E60" s="163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1"/>
    </row>
    <row r="61" spans="1:17" ht="18" customHeight="1" x14ac:dyDescent="0.25">
      <c r="A61" s="161"/>
      <c r="B61" s="153" t="s">
        <v>175</v>
      </c>
      <c r="C61" s="163"/>
      <c r="D61" s="153"/>
      <c r="E61" s="163"/>
      <c r="F61" s="224"/>
      <c r="G61" s="165"/>
      <c r="H61" s="152"/>
      <c r="I61" s="166"/>
      <c r="J61" s="224"/>
      <c r="K61" s="165"/>
      <c r="L61" s="152"/>
      <c r="M61" s="166"/>
      <c r="N61" s="224"/>
      <c r="O61" s="165"/>
      <c r="P61" s="152"/>
      <c r="Q61" s="161"/>
    </row>
    <row r="62" spans="1:17" ht="18" customHeight="1" x14ac:dyDescent="0.25">
      <c r="A62" s="161"/>
      <c r="B62" s="225" t="s">
        <v>174</v>
      </c>
      <c r="C62" s="167"/>
      <c r="D62" s="153"/>
      <c r="E62" s="163"/>
      <c r="F62" s="224"/>
      <c r="G62" s="165"/>
      <c r="H62" s="152"/>
      <c r="I62" s="166"/>
      <c r="J62" s="224"/>
      <c r="K62" s="165"/>
      <c r="L62" s="152"/>
      <c r="M62" s="166"/>
      <c r="N62" s="224"/>
      <c r="O62" s="165"/>
      <c r="P62" s="152"/>
      <c r="Q62" s="161"/>
    </row>
    <row r="63" spans="1:17" ht="18" customHeight="1" x14ac:dyDescent="0.25">
      <c r="A63" s="161"/>
      <c r="B63" s="226"/>
      <c r="C63" s="168"/>
      <c r="D63" s="153"/>
      <c r="E63" s="163"/>
      <c r="F63" s="224"/>
      <c r="G63" s="165"/>
      <c r="H63" s="152"/>
      <c r="I63" s="166"/>
      <c r="J63" s="224"/>
      <c r="K63" s="165"/>
      <c r="L63" s="152"/>
      <c r="M63" s="166"/>
      <c r="N63" s="224"/>
      <c r="O63" s="165"/>
      <c r="P63" s="152"/>
      <c r="Q63" s="161"/>
    </row>
    <row r="64" spans="1:17" ht="18" customHeight="1" x14ac:dyDescent="0.25">
      <c r="A64" s="161"/>
      <c r="B64" s="226"/>
      <c r="C64" s="168"/>
      <c r="D64" s="153"/>
      <c r="E64" s="163"/>
      <c r="F64" s="224"/>
      <c r="G64" s="165"/>
      <c r="H64" s="152"/>
      <c r="I64" s="166"/>
      <c r="J64" s="224"/>
      <c r="K64" s="165"/>
      <c r="L64" s="152"/>
      <c r="M64" s="166"/>
      <c r="N64" s="224"/>
      <c r="O64" s="165"/>
      <c r="P64" s="152"/>
      <c r="Q64" s="161"/>
    </row>
    <row r="65" spans="1:17" ht="6.95" customHeight="1" x14ac:dyDescent="0.25">
      <c r="A65" s="161"/>
      <c r="B65" s="163"/>
      <c r="C65" s="163"/>
      <c r="D65" s="163"/>
      <c r="E65" s="163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1"/>
    </row>
    <row r="66" spans="1:17" ht="18" customHeight="1" x14ac:dyDescent="0.25">
      <c r="A66" s="161"/>
      <c r="B66" s="153" t="s">
        <v>175</v>
      </c>
      <c r="C66" s="163"/>
      <c r="D66" s="153"/>
      <c r="E66" s="163"/>
      <c r="F66" s="224"/>
      <c r="G66" s="165"/>
      <c r="H66" s="152"/>
      <c r="I66" s="166"/>
      <c r="J66" s="224"/>
      <c r="K66" s="165"/>
      <c r="L66" s="152"/>
      <c r="M66" s="166"/>
      <c r="N66" s="224"/>
      <c r="O66" s="165"/>
      <c r="P66" s="152"/>
      <c r="Q66" s="161"/>
    </row>
    <row r="67" spans="1:17" ht="18" customHeight="1" x14ac:dyDescent="0.25">
      <c r="A67" s="161"/>
      <c r="B67" s="225" t="s">
        <v>174</v>
      </c>
      <c r="C67" s="167"/>
      <c r="D67" s="153"/>
      <c r="E67" s="163"/>
      <c r="F67" s="224"/>
      <c r="G67" s="165"/>
      <c r="H67" s="152"/>
      <c r="I67" s="166"/>
      <c r="J67" s="224"/>
      <c r="K67" s="165"/>
      <c r="L67" s="152"/>
      <c r="M67" s="166"/>
      <c r="N67" s="224"/>
      <c r="O67" s="165"/>
      <c r="P67" s="152"/>
      <c r="Q67" s="161"/>
    </row>
    <row r="68" spans="1:17" ht="18" customHeight="1" x14ac:dyDescent="0.25">
      <c r="A68" s="161"/>
      <c r="B68" s="226"/>
      <c r="C68" s="168"/>
      <c r="D68" s="153"/>
      <c r="E68" s="163"/>
      <c r="F68" s="224"/>
      <c r="G68" s="165"/>
      <c r="H68" s="152"/>
      <c r="I68" s="166"/>
      <c r="J68" s="224"/>
      <c r="K68" s="165"/>
      <c r="L68" s="152"/>
      <c r="M68" s="166"/>
      <c r="N68" s="224"/>
      <c r="O68" s="165"/>
      <c r="P68" s="152"/>
      <c r="Q68" s="161"/>
    </row>
    <row r="69" spans="1:17" ht="18" customHeight="1" x14ac:dyDescent="0.25">
      <c r="A69" s="161"/>
      <c r="B69" s="226"/>
      <c r="C69" s="168"/>
      <c r="D69" s="153"/>
      <c r="E69" s="163"/>
      <c r="F69" s="224"/>
      <c r="G69" s="165"/>
      <c r="H69" s="152"/>
      <c r="I69" s="166"/>
      <c r="J69" s="224"/>
      <c r="K69" s="165"/>
      <c r="L69" s="152"/>
      <c r="M69" s="166"/>
      <c r="N69" s="224"/>
      <c r="O69" s="165"/>
      <c r="P69" s="152"/>
      <c r="Q69" s="161"/>
    </row>
    <row r="70" spans="1:17" ht="6.95" customHeight="1" x14ac:dyDescent="0.25">
      <c r="A70" s="161"/>
      <c r="B70" s="163"/>
      <c r="C70" s="163"/>
      <c r="D70" s="163"/>
      <c r="E70" s="163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1"/>
    </row>
    <row r="71" spans="1:17" ht="18" customHeight="1" x14ac:dyDescent="0.25">
      <c r="A71" s="161"/>
      <c r="B71" s="153" t="s">
        <v>175</v>
      </c>
      <c r="C71" s="163"/>
      <c r="D71" s="153"/>
      <c r="E71" s="163"/>
      <c r="F71" s="224"/>
      <c r="G71" s="165"/>
      <c r="H71" s="152"/>
      <c r="I71" s="166"/>
      <c r="J71" s="224"/>
      <c r="K71" s="165"/>
      <c r="L71" s="152"/>
      <c r="M71" s="166"/>
      <c r="N71" s="224"/>
      <c r="O71" s="165"/>
      <c r="P71" s="152"/>
      <c r="Q71" s="161"/>
    </row>
    <row r="72" spans="1:17" ht="18" customHeight="1" x14ac:dyDescent="0.25">
      <c r="A72" s="161"/>
      <c r="B72" s="225" t="s">
        <v>174</v>
      </c>
      <c r="C72" s="167"/>
      <c r="D72" s="153"/>
      <c r="E72" s="163"/>
      <c r="F72" s="224"/>
      <c r="G72" s="165"/>
      <c r="H72" s="152"/>
      <c r="I72" s="166"/>
      <c r="J72" s="224"/>
      <c r="K72" s="165"/>
      <c r="L72" s="152"/>
      <c r="M72" s="166"/>
      <c r="N72" s="224"/>
      <c r="O72" s="165"/>
      <c r="P72" s="152"/>
      <c r="Q72" s="161"/>
    </row>
    <row r="73" spans="1:17" ht="18" customHeight="1" x14ac:dyDescent="0.25">
      <c r="A73" s="161"/>
      <c r="B73" s="226"/>
      <c r="C73" s="168"/>
      <c r="D73" s="153"/>
      <c r="E73" s="163"/>
      <c r="F73" s="224"/>
      <c r="G73" s="165"/>
      <c r="H73" s="152"/>
      <c r="I73" s="166"/>
      <c r="J73" s="224"/>
      <c r="K73" s="165"/>
      <c r="L73" s="152"/>
      <c r="M73" s="166"/>
      <c r="N73" s="224"/>
      <c r="O73" s="165"/>
      <c r="P73" s="152"/>
      <c r="Q73" s="161"/>
    </row>
    <row r="74" spans="1:17" ht="18" customHeight="1" x14ac:dyDescent="0.25">
      <c r="A74" s="161"/>
      <c r="B74" s="226"/>
      <c r="C74" s="168"/>
      <c r="D74" s="153"/>
      <c r="E74" s="163"/>
      <c r="F74" s="224"/>
      <c r="G74" s="165"/>
      <c r="H74" s="152"/>
      <c r="I74" s="166"/>
      <c r="J74" s="224"/>
      <c r="K74" s="165"/>
      <c r="L74" s="152"/>
      <c r="M74" s="166"/>
      <c r="N74" s="224"/>
      <c r="O74" s="165"/>
      <c r="P74" s="152"/>
      <c r="Q74" s="161"/>
    </row>
    <row r="75" spans="1:17" ht="6.95" customHeight="1" x14ac:dyDescent="0.25">
      <c r="A75" s="161"/>
      <c r="B75" s="163"/>
      <c r="C75" s="163"/>
      <c r="D75" s="163"/>
      <c r="E75" s="163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1"/>
    </row>
    <row r="76" spans="1:17" ht="18" customHeight="1" x14ac:dyDescent="0.25">
      <c r="A76" s="161"/>
      <c r="B76" s="153" t="s">
        <v>175</v>
      </c>
      <c r="C76" s="163"/>
      <c r="D76" s="153"/>
      <c r="E76" s="163"/>
      <c r="F76" s="224"/>
      <c r="G76" s="165"/>
      <c r="H76" s="152"/>
      <c r="I76" s="166"/>
      <c r="J76" s="224"/>
      <c r="K76" s="165"/>
      <c r="L76" s="152"/>
      <c r="M76" s="166"/>
      <c r="N76" s="224"/>
      <c r="O76" s="165"/>
      <c r="P76" s="152"/>
      <c r="Q76" s="161"/>
    </row>
    <row r="77" spans="1:17" ht="18" customHeight="1" x14ac:dyDescent="0.25">
      <c r="A77" s="161"/>
      <c r="B77" s="225" t="s">
        <v>174</v>
      </c>
      <c r="C77" s="167"/>
      <c r="D77" s="153"/>
      <c r="E77" s="163"/>
      <c r="F77" s="224"/>
      <c r="G77" s="165"/>
      <c r="H77" s="152"/>
      <c r="I77" s="166"/>
      <c r="J77" s="224"/>
      <c r="K77" s="165"/>
      <c r="L77" s="152"/>
      <c r="M77" s="166"/>
      <c r="N77" s="224"/>
      <c r="O77" s="165"/>
      <c r="P77" s="152"/>
      <c r="Q77" s="161"/>
    </row>
    <row r="78" spans="1:17" ht="18" customHeight="1" x14ac:dyDescent="0.25">
      <c r="A78" s="161"/>
      <c r="B78" s="226"/>
      <c r="C78" s="168"/>
      <c r="D78" s="153"/>
      <c r="E78" s="163"/>
      <c r="F78" s="224"/>
      <c r="G78" s="165"/>
      <c r="H78" s="152"/>
      <c r="I78" s="166"/>
      <c r="J78" s="224"/>
      <c r="K78" s="165"/>
      <c r="L78" s="152"/>
      <c r="M78" s="166"/>
      <c r="N78" s="224"/>
      <c r="O78" s="165"/>
      <c r="P78" s="152"/>
      <c r="Q78" s="161"/>
    </row>
    <row r="79" spans="1:17" ht="18" customHeight="1" x14ac:dyDescent="0.25">
      <c r="A79" s="161"/>
      <c r="B79" s="226"/>
      <c r="C79" s="168"/>
      <c r="D79" s="153"/>
      <c r="E79" s="163"/>
      <c r="F79" s="224"/>
      <c r="G79" s="165"/>
      <c r="H79" s="152"/>
      <c r="I79" s="166"/>
      <c r="J79" s="224"/>
      <c r="K79" s="165"/>
      <c r="L79" s="152"/>
      <c r="M79" s="166"/>
      <c r="N79" s="224"/>
      <c r="O79" s="165"/>
      <c r="P79" s="152"/>
      <c r="Q79" s="161"/>
    </row>
    <row r="80" spans="1:17" ht="6.95" customHeight="1" x14ac:dyDescent="0.25">
      <c r="A80" s="161"/>
      <c r="B80" s="163"/>
      <c r="C80" s="163"/>
      <c r="D80" s="163"/>
      <c r="E80" s="163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1"/>
    </row>
    <row r="81" spans="1:17" ht="18" customHeight="1" x14ac:dyDescent="0.25">
      <c r="A81" s="161"/>
      <c r="B81" s="153" t="s">
        <v>175</v>
      </c>
      <c r="C81" s="163"/>
      <c r="D81" s="153"/>
      <c r="E81" s="163"/>
      <c r="F81" s="224"/>
      <c r="G81" s="165"/>
      <c r="H81" s="152"/>
      <c r="I81" s="166"/>
      <c r="J81" s="224"/>
      <c r="K81" s="165"/>
      <c r="L81" s="152"/>
      <c r="M81" s="166"/>
      <c r="N81" s="224"/>
      <c r="O81" s="165"/>
      <c r="P81" s="152"/>
      <c r="Q81" s="161"/>
    </row>
    <row r="82" spans="1:17" ht="18" customHeight="1" x14ac:dyDescent="0.25">
      <c r="A82" s="161"/>
      <c r="B82" s="225" t="s">
        <v>174</v>
      </c>
      <c r="C82" s="167"/>
      <c r="D82" s="153"/>
      <c r="E82" s="163"/>
      <c r="F82" s="224"/>
      <c r="G82" s="165"/>
      <c r="H82" s="152"/>
      <c r="I82" s="166"/>
      <c r="J82" s="224"/>
      <c r="K82" s="165"/>
      <c r="L82" s="152"/>
      <c r="M82" s="166"/>
      <c r="N82" s="224"/>
      <c r="O82" s="165"/>
      <c r="P82" s="152"/>
      <c r="Q82" s="161"/>
    </row>
    <row r="83" spans="1:17" ht="18" customHeight="1" x14ac:dyDescent="0.25">
      <c r="A83" s="161"/>
      <c r="B83" s="226"/>
      <c r="C83" s="168"/>
      <c r="D83" s="153"/>
      <c r="E83" s="163"/>
      <c r="F83" s="224"/>
      <c r="G83" s="165"/>
      <c r="H83" s="152"/>
      <c r="I83" s="166"/>
      <c r="J83" s="224"/>
      <c r="K83" s="165"/>
      <c r="L83" s="152"/>
      <c r="M83" s="166"/>
      <c r="N83" s="224"/>
      <c r="O83" s="165"/>
      <c r="P83" s="152"/>
      <c r="Q83" s="161"/>
    </row>
    <row r="84" spans="1:17" ht="18" customHeight="1" x14ac:dyDescent="0.25">
      <c r="A84" s="161"/>
      <c r="B84" s="226"/>
      <c r="C84" s="168"/>
      <c r="D84" s="153"/>
      <c r="E84" s="163"/>
      <c r="F84" s="224"/>
      <c r="G84" s="165"/>
      <c r="H84" s="152"/>
      <c r="I84" s="166"/>
      <c r="J84" s="224"/>
      <c r="K84" s="165"/>
      <c r="L84" s="152"/>
      <c r="M84" s="166"/>
      <c r="N84" s="224"/>
      <c r="O84" s="165"/>
      <c r="P84" s="152"/>
      <c r="Q84" s="161"/>
    </row>
    <row r="85" spans="1:17" ht="6.95" customHeight="1" x14ac:dyDescent="0.25">
      <c r="A85" s="161"/>
      <c r="B85" s="163"/>
      <c r="C85" s="163"/>
      <c r="D85" s="163"/>
      <c r="E85" s="163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1"/>
    </row>
    <row r="86" spans="1:17" ht="18" customHeight="1" x14ac:dyDescent="0.25">
      <c r="A86" s="161"/>
      <c r="B86" s="153" t="s">
        <v>175</v>
      </c>
      <c r="C86" s="163"/>
      <c r="D86" s="153"/>
      <c r="E86" s="163"/>
      <c r="F86" s="224"/>
      <c r="G86" s="165"/>
      <c r="H86" s="152"/>
      <c r="I86" s="166"/>
      <c r="J86" s="224"/>
      <c r="K86" s="165"/>
      <c r="L86" s="152"/>
      <c r="M86" s="166"/>
      <c r="N86" s="224"/>
      <c r="O86" s="165"/>
      <c r="P86" s="152"/>
      <c r="Q86" s="161"/>
    </row>
    <row r="87" spans="1:17" ht="18" customHeight="1" x14ac:dyDescent="0.25">
      <c r="A87" s="161"/>
      <c r="B87" s="225" t="s">
        <v>174</v>
      </c>
      <c r="C87" s="167"/>
      <c r="D87" s="153"/>
      <c r="E87" s="163"/>
      <c r="F87" s="224"/>
      <c r="G87" s="165"/>
      <c r="H87" s="152"/>
      <c r="I87" s="166"/>
      <c r="J87" s="224"/>
      <c r="K87" s="165"/>
      <c r="L87" s="152"/>
      <c r="M87" s="166"/>
      <c r="N87" s="224"/>
      <c r="O87" s="165"/>
      <c r="P87" s="152"/>
      <c r="Q87" s="161"/>
    </row>
    <row r="88" spans="1:17" ht="18" customHeight="1" x14ac:dyDescent="0.25">
      <c r="A88" s="161"/>
      <c r="B88" s="226"/>
      <c r="C88" s="168"/>
      <c r="D88" s="153"/>
      <c r="E88" s="163"/>
      <c r="F88" s="224"/>
      <c r="G88" s="165"/>
      <c r="H88" s="152"/>
      <c r="I88" s="166"/>
      <c r="J88" s="224"/>
      <c r="K88" s="165"/>
      <c r="L88" s="152"/>
      <c r="M88" s="166"/>
      <c r="N88" s="224"/>
      <c r="O88" s="165"/>
      <c r="P88" s="152"/>
      <c r="Q88" s="161"/>
    </row>
    <row r="89" spans="1:17" ht="18" customHeight="1" x14ac:dyDescent="0.25">
      <c r="A89" s="161"/>
      <c r="B89" s="226"/>
      <c r="C89" s="168"/>
      <c r="D89" s="153"/>
      <c r="E89" s="163"/>
      <c r="F89" s="224"/>
      <c r="G89" s="165"/>
      <c r="H89" s="152"/>
      <c r="I89" s="166"/>
      <c r="J89" s="224"/>
      <c r="K89" s="165"/>
      <c r="L89" s="152"/>
      <c r="M89" s="166"/>
      <c r="N89" s="224"/>
      <c r="O89" s="165"/>
      <c r="P89" s="152"/>
      <c r="Q89" s="161"/>
    </row>
    <row r="90" spans="1:17" ht="6.95" customHeight="1" x14ac:dyDescent="0.25">
      <c r="A90" s="161"/>
      <c r="B90" s="163"/>
      <c r="C90" s="163"/>
      <c r="D90" s="163"/>
      <c r="E90" s="163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1"/>
    </row>
    <row r="91" spans="1:17" ht="18" customHeight="1" x14ac:dyDescent="0.25">
      <c r="A91" s="161"/>
      <c r="B91" s="153" t="s">
        <v>175</v>
      </c>
      <c r="C91" s="163"/>
      <c r="D91" s="153"/>
      <c r="E91" s="163"/>
      <c r="F91" s="224"/>
      <c r="G91" s="165"/>
      <c r="H91" s="152"/>
      <c r="I91" s="166"/>
      <c r="J91" s="224"/>
      <c r="K91" s="165"/>
      <c r="L91" s="152"/>
      <c r="M91" s="166"/>
      <c r="N91" s="224"/>
      <c r="O91" s="165"/>
      <c r="P91" s="152"/>
      <c r="Q91" s="161"/>
    </row>
    <row r="92" spans="1:17" ht="18" customHeight="1" x14ac:dyDescent="0.25">
      <c r="A92" s="161"/>
      <c r="B92" s="225" t="s">
        <v>174</v>
      </c>
      <c r="C92" s="167"/>
      <c r="D92" s="153"/>
      <c r="E92" s="163"/>
      <c r="F92" s="224"/>
      <c r="G92" s="165"/>
      <c r="H92" s="152"/>
      <c r="I92" s="166"/>
      <c r="J92" s="224"/>
      <c r="K92" s="165"/>
      <c r="L92" s="152"/>
      <c r="M92" s="166"/>
      <c r="N92" s="224"/>
      <c r="O92" s="165"/>
      <c r="P92" s="152"/>
      <c r="Q92" s="161"/>
    </row>
    <row r="93" spans="1:17" ht="18" customHeight="1" x14ac:dyDescent="0.25">
      <c r="A93" s="161"/>
      <c r="B93" s="226"/>
      <c r="C93" s="168"/>
      <c r="D93" s="153"/>
      <c r="E93" s="163"/>
      <c r="F93" s="224"/>
      <c r="G93" s="165"/>
      <c r="H93" s="152"/>
      <c r="I93" s="166"/>
      <c r="J93" s="224"/>
      <c r="K93" s="165"/>
      <c r="L93" s="152"/>
      <c r="M93" s="166"/>
      <c r="N93" s="224"/>
      <c r="O93" s="165"/>
      <c r="P93" s="152"/>
      <c r="Q93" s="161"/>
    </row>
    <row r="94" spans="1:17" ht="18" customHeight="1" x14ac:dyDescent="0.25">
      <c r="A94" s="161"/>
      <c r="B94" s="226"/>
      <c r="C94" s="168"/>
      <c r="D94" s="153"/>
      <c r="E94" s="163"/>
      <c r="F94" s="224"/>
      <c r="G94" s="165"/>
      <c r="H94" s="152"/>
      <c r="I94" s="166"/>
      <c r="J94" s="224"/>
      <c r="K94" s="165"/>
      <c r="L94" s="152"/>
      <c r="M94" s="166"/>
      <c r="N94" s="224"/>
      <c r="O94" s="165"/>
      <c r="P94" s="152"/>
      <c r="Q94" s="161"/>
    </row>
    <row r="95" spans="1:17" ht="6.95" customHeight="1" x14ac:dyDescent="0.25">
      <c r="A95" s="161"/>
      <c r="B95" s="163"/>
      <c r="C95" s="163"/>
      <c r="D95" s="163"/>
      <c r="E95" s="163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1"/>
    </row>
    <row r="96" spans="1:17" ht="18" customHeight="1" x14ac:dyDescent="0.25">
      <c r="A96" s="161"/>
      <c r="B96" s="153" t="s">
        <v>175</v>
      </c>
      <c r="C96" s="163"/>
      <c r="D96" s="153"/>
      <c r="E96" s="163"/>
      <c r="F96" s="224"/>
      <c r="G96" s="165"/>
      <c r="H96" s="152"/>
      <c r="I96" s="166"/>
      <c r="J96" s="224"/>
      <c r="K96" s="165"/>
      <c r="L96" s="152"/>
      <c r="M96" s="166"/>
      <c r="N96" s="224"/>
      <c r="O96" s="165"/>
      <c r="P96" s="152"/>
      <c r="Q96" s="161"/>
    </row>
    <row r="97" spans="1:17" ht="18" customHeight="1" x14ac:dyDescent="0.25">
      <c r="A97" s="161"/>
      <c r="B97" s="225" t="s">
        <v>174</v>
      </c>
      <c r="C97" s="167"/>
      <c r="D97" s="153"/>
      <c r="E97" s="163"/>
      <c r="F97" s="224"/>
      <c r="G97" s="165"/>
      <c r="H97" s="152"/>
      <c r="I97" s="166"/>
      <c r="J97" s="224"/>
      <c r="K97" s="165"/>
      <c r="L97" s="152"/>
      <c r="M97" s="166"/>
      <c r="N97" s="224"/>
      <c r="O97" s="165"/>
      <c r="P97" s="152"/>
      <c r="Q97" s="161"/>
    </row>
    <row r="98" spans="1:17" ht="18" customHeight="1" x14ac:dyDescent="0.25">
      <c r="A98" s="161"/>
      <c r="B98" s="226"/>
      <c r="C98" s="168"/>
      <c r="D98" s="153"/>
      <c r="E98" s="163"/>
      <c r="F98" s="224"/>
      <c r="G98" s="165"/>
      <c r="H98" s="152"/>
      <c r="I98" s="166"/>
      <c r="J98" s="224"/>
      <c r="K98" s="165"/>
      <c r="L98" s="152"/>
      <c r="M98" s="166"/>
      <c r="N98" s="224"/>
      <c r="O98" s="165"/>
      <c r="P98" s="152"/>
      <c r="Q98" s="161"/>
    </row>
    <row r="99" spans="1:17" ht="18" customHeight="1" x14ac:dyDescent="0.25">
      <c r="A99" s="161"/>
      <c r="B99" s="226"/>
      <c r="C99" s="168"/>
      <c r="D99" s="153"/>
      <c r="E99" s="163"/>
      <c r="F99" s="224"/>
      <c r="G99" s="165"/>
      <c r="H99" s="152"/>
      <c r="I99" s="166"/>
      <c r="J99" s="224"/>
      <c r="K99" s="165"/>
      <c r="L99" s="152"/>
      <c r="M99" s="166"/>
      <c r="N99" s="224"/>
      <c r="O99" s="165"/>
      <c r="P99" s="152"/>
      <c r="Q99" s="161"/>
    </row>
    <row r="100" spans="1:17" ht="6.95" customHeight="1" x14ac:dyDescent="0.25">
      <c r="A100" s="161"/>
      <c r="B100" s="163"/>
      <c r="C100" s="163"/>
      <c r="D100" s="163"/>
      <c r="E100" s="163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166"/>
      <c r="Q100" s="161"/>
    </row>
    <row r="101" spans="1:17" ht="18" customHeight="1" x14ac:dyDescent="0.25">
      <c r="A101" s="161"/>
      <c r="B101" s="153" t="s">
        <v>175</v>
      </c>
      <c r="C101" s="163"/>
      <c r="D101" s="153"/>
      <c r="E101" s="163"/>
      <c r="F101" s="224"/>
      <c r="G101" s="165"/>
      <c r="H101" s="152"/>
      <c r="I101" s="166"/>
      <c r="J101" s="224"/>
      <c r="K101" s="165"/>
      <c r="L101" s="152"/>
      <c r="M101" s="166"/>
      <c r="N101" s="224"/>
      <c r="O101" s="165"/>
      <c r="P101" s="152"/>
      <c r="Q101" s="161"/>
    </row>
    <row r="102" spans="1:17" ht="18" customHeight="1" x14ac:dyDescent="0.25">
      <c r="A102" s="161"/>
      <c r="B102" s="225" t="s">
        <v>174</v>
      </c>
      <c r="C102" s="167"/>
      <c r="D102" s="153"/>
      <c r="E102" s="163"/>
      <c r="F102" s="224"/>
      <c r="G102" s="165"/>
      <c r="H102" s="152"/>
      <c r="I102" s="166"/>
      <c r="J102" s="224"/>
      <c r="K102" s="165"/>
      <c r="L102" s="152"/>
      <c r="M102" s="166"/>
      <c r="N102" s="224"/>
      <c r="O102" s="165"/>
      <c r="P102" s="152"/>
      <c r="Q102" s="161"/>
    </row>
    <row r="103" spans="1:17" ht="18" customHeight="1" x14ac:dyDescent="0.25">
      <c r="A103" s="161"/>
      <c r="B103" s="226"/>
      <c r="C103" s="168"/>
      <c r="D103" s="153"/>
      <c r="E103" s="163"/>
      <c r="F103" s="224"/>
      <c r="G103" s="165"/>
      <c r="H103" s="152"/>
      <c r="I103" s="166"/>
      <c r="J103" s="224"/>
      <c r="K103" s="165"/>
      <c r="L103" s="152"/>
      <c r="M103" s="166"/>
      <c r="N103" s="224"/>
      <c r="O103" s="165"/>
      <c r="P103" s="152"/>
      <c r="Q103" s="161"/>
    </row>
    <row r="104" spans="1:17" ht="18" customHeight="1" x14ac:dyDescent="0.25">
      <c r="A104" s="161"/>
      <c r="B104" s="226"/>
      <c r="C104" s="168"/>
      <c r="D104" s="153"/>
      <c r="E104" s="163"/>
      <c r="F104" s="224"/>
      <c r="G104" s="165"/>
      <c r="H104" s="152"/>
      <c r="I104" s="166"/>
      <c r="J104" s="224"/>
      <c r="K104" s="165"/>
      <c r="L104" s="152"/>
      <c r="M104" s="166"/>
      <c r="N104" s="224"/>
      <c r="O104" s="165"/>
      <c r="P104" s="152"/>
      <c r="Q104" s="161"/>
    </row>
    <row r="105" spans="1:17" ht="6.95" customHeight="1" x14ac:dyDescent="0.25">
      <c r="A105" s="161"/>
      <c r="B105" s="163"/>
      <c r="C105" s="163"/>
      <c r="D105" s="163"/>
      <c r="E105" s="163"/>
      <c r="F105" s="166"/>
      <c r="G105" s="166"/>
      <c r="H105" s="166"/>
      <c r="I105" s="166"/>
      <c r="J105" s="166"/>
      <c r="K105" s="166"/>
      <c r="L105" s="166"/>
      <c r="M105" s="166"/>
      <c r="N105" s="166"/>
      <c r="O105" s="166"/>
      <c r="P105" s="166"/>
      <c r="Q105" s="161"/>
    </row>
    <row r="106" spans="1:17" ht="18" customHeight="1" x14ac:dyDescent="0.25">
      <c r="A106" s="161"/>
      <c r="B106" s="153" t="s">
        <v>175</v>
      </c>
      <c r="C106" s="163"/>
      <c r="D106" s="153"/>
      <c r="E106" s="163"/>
      <c r="F106" s="224"/>
      <c r="G106" s="165"/>
      <c r="H106" s="152"/>
      <c r="I106" s="166"/>
      <c r="J106" s="224"/>
      <c r="K106" s="165"/>
      <c r="L106" s="152"/>
      <c r="M106" s="166"/>
      <c r="N106" s="224"/>
      <c r="O106" s="165"/>
      <c r="P106" s="152"/>
      <c r="Q106" s="161"/>
    </row>
    <row r="107" spans="1:17" ht="18" customHeight="1" x14ac:dyDescent="0.25">
      <c r="A107" s="161"/>
      <c r="B107" s="225" t="s">
        <v>174</v>
      </c>
      <c r="C107" s="167"/>
      <c r="D107" s="153"/>
      <c r="E107" s="163"/>
      <c r="F107" s="224"/>
      <c r="G107" s="165"/>
      <c r="H107" s="152"/>
      <c r="I107" s="166"/>
      <c r="J107" s="224"/>
      <c r="K107" s="165"/>
      <c r="L107" s="152"/>
      <c r="M107" s="166"/>
      <c r="N107" s="224"/>
      <c r="O107" s="165"/>
      <c r="P107" s="152"/>
      <c r="Q107" s="161"/>
    </row>
    <row r="108" spans="1:17" ht="18" customHeight="1" x14ac:dyDescent="0.25">
      <c r="A108" s="161"/>
      <c r="B108" s="226"/>
      <c r="C108" s="168"/>
      <c r="D108" s="153"/>
      <c r="E108" s="163"/>
      <c r="F108" s="224"/>
      <c r="G108" s="165"/>
      <c r="H108" s="152"/>
      <c r="I108" s="166"/>
      <c r="J108" s="224"/>
      <c r="K108" s="165"/>
      <c r="L108" s="152"/>
      <c r="M108" s="166"/>
      <c r="N108" s="224"/>
      <c r="O108" s="165"/>
      <c r="P108" s="152"/>
      <c r="Q108" s="161"/>
    </row>
    <row r="109" spans="1:17" ht="18" customHeight="1" x14ac:dyDescent="0.25">
      <c r="A109" s="161"/>
      <c r="B109" s="226"/>
      <c r="C109" s="168"/>
      <c r="D109" s="153"/>
      <c r="E109" s="163"/>
      <c r="F109" s="224"/>
      <c r="G109" s="165"/>
      <c r="H109" s="152"/>
      <c r="I109" s="166"/>
      <c r="J109" s="224"/>
      <c r="K109" s="165"/>
      <c r="L109" s="152"/>
      <c r="M109" s="166"/>
      <c r="N109" s="224"/>
      <c r="O109" s="165"/>
      <c r="P109" s="152"/>
      <c r="Q109" s="161"/>
    </row>
    <row r="110" spans="1:17" ht="6.95" customHeight="1" x14ac:dyDescent="0.25">
      <c r="A110" s="161"/>
      <c r="B110" s="163"/>
      <c r="C110" s="163"/>
      <c r="D110" s="163"/>
      <c r="E110" s="163"/>
      <c r="F110" s="166"/>
      <c r="G110" s="166"/>
      <c r="H110" s="166"/>
      <c r="I110" s="166"/>
      <c r="J110" s="166"/>
      <c r="K110" s="166"/>
      <c r="L110" s="166"/>
      <c r="M110" s="166"/>
      <c r="N110" s="166"/>
      <c r="O110" s="166"/>
      <c r="P110" s="166"/>
      <c r="Q110" s="161"/>
    </row>
    <row r="111" spans="1:17" ht="18" customHeight="1" x14ac:dyDescent="0.25">
      <c r="A111" s="161"/>
      <c r="B111" s="153" t="s">
        <v>175</v>
      </c>
      <c r="C111" s="163"/>
      <c r="D111" s="153"/>
      <c r="E111" s="163"/>
      <c r="F111" s="224"/>
      <c r="G111" s="165"/>
      <c r="H111" s="152"/>
      <c r="I111" s="166"/>
      <c r="J111" s="224"/>
      <c r="K111" s="165"/>
      <c r="L111" s="152"/>
      <c r="M111" s="166"/>
      <c r="N111" s="224"/>
      <c r="O111" s="165"/>
      <c r="P111" s="152"/>
      <c r="Q111" s="161"/>
    </row>
    <row r="112" spans="1:17" ht="18" customHeight="1" x14ac:dyDescent="0.25">
      <c r="A112" s="161"/>
      <c r="B112" s="225" t="s">
        <v>174</v>
      </c>
      <c r="C112" s="167"/>
      <c r="D112" s="153"/>
      <c r="E112" s="163"/>
      <c r="F112" s="224"/>
      <c r="G112" s="165"/>
      <c r="H112" s="152"/>
      <c r="I112" s="166"/>
      <c r="J112" s="224"/>
      <c r="K112" s="165"/>
      <c r="L112" s="152"/>
      <c r="M112" s="166"/>
      <c r="N112" s="224"/>
      <c r="O112" s="165"/>
      <c r="P112" s="152"/>
      <c r="Q112" s="161"/>
    </row>
    <row r="113" spans="1:17" ht="18" customHeight="1" x14ac:dyDescent="0.25">
      <c r="A113" s="161"/>
      <c r="B113" s="226"/>
      <c r="C113" s="168"/>
      <c r="D113" s="153"/>
      <c r="E113" s="163"/>
      <c r="F113" s="224"/>
      <c r="G113" s="165"/>
      <c r="H113" s="152"/>
      <c r="I113" s="166"/>
      <c r="J113" s="224"/>
      <c r="K113" s="165"/>
      <c r="L113" s="152"/>
      <c r="M113" s="166"/>
      <c r="N113" s="224"/>
      <c r="O113" s="165"/>
      <c r="P113" s="152"/>
      <c r="Q113" s="161"/>
    </row>
    <row r="114" spans="1:17" ht="18" customHeight="1" x14ac:dyDescent="0.25">
      <c r="A114" s="161"/>
      <c r="B114" s="226"/>
      <c r="C114" s="168"/>
      <c r="D114" s="153"/>
      <c r="E114" s="163"/>
      <c r="F114" s="224"/>
      <c r="G114" s="165"/>
      <c r="H114" s="152"/>
      <c r="I114" s="166"/>
      <c r="J114" s="224"/>
      <c r="K114" s="165"/>
      <c r="L114" s="152"/>
      <c r="M114" s="166"/>
      <c r="N114" s="224"/>
      <c r="O114" s="165"/>
      <c r="P114" s="152"/>
      <c r="Q114" s="161"/>
    </row>
    <row r="115" spans="1:17" ht="6.95" customHeight="1" x14ac:dyDescent="0.25">
      <c r="A115" s="161"/>
      <c r="B115" s="163"/>
      <c r="C115" s="163"/>
      <c r="D115" s="163"/>
      <c r="E115" s="163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161"/>
    </row>
    <row r="116" spans="1:17" ht="18" customHeight="1" x14ac:dyDescent="0.25">
      <c r="A116" s="161"/>
      <c r="B116" s="153" t="s">
        <v>175</v>
      </c>
      <c r="C116" s="163"/>
      <c r="D116" s="153"/>
      <c r="E116" s="163"/>
      <c r="F116" s="224"/>
      <c r="G116" s="165"/>
      <c r="H116" s="152"/>
      <c r="I116" s="166"/>
      <c r="J116" s="224"/>
      <c r="K116" s="165"/>
      <c r="L116" s="152"/>
      <c r="M116" s="166"/>
      <c r="N116" s="224"/>
      <c r="O116" s="165"/>
      <c r="P116" s="152"/>
      <c r="Q116" s="161"/>
    </row>
    <row r="117" spans="1:17" ht="18" customHeight="1" x14ac:dyDescent="0.25">
      <c r="A117" s="161"/>
      <c r="B117" s="225" t="s">
        <v>174</v>
      </c>
      <c r="C117" s="167"/>
      <c r="D117" s="153"/>
      <c r="E117" s="163"/>
      <c r="F117" s="224"/>
      <c r="G117" s="165"/>
      <c r="H117" s="152"/>
      <c r="I117" s="166"/>
      <c r="J117" s="224"/>
      <c r="K117" s="165"/>
      <c r="L117" s="152"/>
      <c r="M117" s="166"/>
      <c r="N117" s="224"/>
      <c r="O117" s="165"/>
      <c r="P117" s="152"/>
      <c r="Q117" s="161"/>
    </row>
    <row r="118" spans="1:17" ht="18" customHeight="1" x14ac:dyDescent="0.25">
      <c r="A118" s="161"/>
      <c r="B118" s="226"/>
      <c r="C118" s="168"/>
      <c r="D118" s="153"/>
      <c r="E118" s="163"/>
      <c r="F118" s="224"/>
      <c r="G118" s="165"/>
      <c r="H118" s="152"/>
      <c r="I118" s="166"/>
      <c r="J118" s="224"/>
      <c r="K118" s="165"/>
      <c r="L118" s="152"/>
      <c r="M118" s="166"/>
      <c r="N118" s="224"/>
      <c r="O118" s="165"/>
      <c r="P118" s="152"/>
      <c r="Q118" s="161"/>
    </row>
    <row r="119" spans="1:17" ht="18" customHeight="1" x14ac:dyDescent="0.25">
      <c r="A119" s="161"/>
      <c r="B119" s="226"/>
      <c r="C119" s="168"/>
      <c r="D119" s="153"/>
      <c r="E119" s="163"/>
      <c r="F119" s="224"/>
      <c r="G119" s="165"/>
      <c r="H119" s="152"/>
      <c r="I119" s="166"/>
      <c r="J119" s="224"/>
      <c r="K119" s="165"/>
      <c r="L119" s="152"/>
      <c r="M119" s="166"/>
      <c r="N119" s="224"/>
      <c r="O119" s="165"/>
      <c r="P119" s="152"/>
      <c r="Q119" s="161"/>
    </row>
    <row r="120" spans="1:17" ht="6.95" customHeight="1" x14ac:dyDescent="0.25">
      <c r="A120" s="161"/>
      <c r="B120" s="163"/>
      <c r="C120" s="163"/>
      <c r="D120" s="163"/>
      <c r="E120" s="163"/>
      <c r="F120" s="166"/>
      <c r="G120" s="166"/>
      <c r="H120" s="166"/>
      <c r="I120" s="166"/>
      <c r="J120" s="166"/>
      <c r="K120" s="166"/>
      <c r="L120" s="166"/>
      <c r="M120" s="166"/>
      <c r="N120" s="166"/>
      <c r="O120" s="166"/>
      <c r="P120" s="166"/>
      <c r="Q120" s="161"/>
    </row>
    <row r="121" spans="1:17" ht="18" customHeight="1" x14ac:dyDescent="0.25">
      <c r="A121" s="161"/>
      <c r="B121" s="153" t="s">
        <v>175</v>
      </c>
      <c r="C121" s="163"/>
      <c r="D121" s="153"/>
      <c r="E121" s="163"/>
      <c r="F121" s="224"/>
      <c r="G121" s="165"/>
      <c r="H121" s="152"/>
      <c r="I121" s="166"/>
      <c r="J121" s="224"/>
      <c r="K121" s="165"/>
      <c r="L121" s="152"/>
      <c r="M121" s="166"/>
      <c r="N121" s="224"/>
      <c r="O121" s="165"/>
      <c r="P121" s="152"/>
      <c r="Q121" s="161"/>
    </row>
    <row r="122" spans="1:17" ht="18" customHeight="1" x14ac:dyDescent="0.25">
      <c r="A122" s="161"/>
      <c r="B122" s="225" t="s">
        <v>174</v>
      </c>
      <c r="C122" s="167"/>
      <c r="D122" s="153"/>
      <c r="E122" s="163"/>
      <c r="F122" s="224"/>
      <c r="G122" s="165"/>
      <c r="H122" s="152"/>
      <c r="I122" s="166"/>
      <c r="J122" s="224"/>
      <c r="K122" s="165"/>
      <c r="L122" s="152"/>
      <c r="M122" s="166"/>
      <c r="N122" s="224"/>
      <c r="O122" s="165"/>
      <c r="P122" s="152"/>
      <c r="Q122" s="161"/>
    </row>
    <row r="123" spans="1:17" ht="18" customHeight="1" x14ac:dyDescent="0.25">
      <c r="A123" s="161"/>
      <c r="B123" s="226"/>
      <c r="C123" s="168"/>
      <c r="D123" s="153"/>
      <c r="E123" s="163"/>
      <c r="F123" s="224"/>
      <c r="G123" s="165"/>
      <c r="H123" s="152"/>
      <c r="I123" s="166"/>
      <c r="J123" s="224"/>
      <c r="K123" s="165"/>
      <c r="L123" s="152"/>
      <c r="M123" s="166"/>
      <c r="N123" s="224"/>
      <c r="O123" s="165"/>
      <c r="P123" s="152"/>
      <c r="Q123" s="161"/>
    </row>
    <row r="124" spans="1:17" ht="18" customHeight="1" x14ac:dyDescent="0.25">
      <c r="A124" s="161"/>
      <c r="B124" s="226"/>
      <c r="C124" s="168"/>
      <c r="D124" s="153"/>
      <c r="E124" s="163"/>
      <c r="F124" s="224"/>
      <c r="G124" s="165"/>
      <c r="H124" s="152"/>
      <c r="I124" s="166"/>
      <c r="J124" s="224"/>
      <c r="K124" s="165"/>
      <c r="L124" s="152"/>
      <c r="M124" s="166"/>
      <c r="N124" s="224"/>
      <c r="O124" s="165"/>
      <c r="P124" s="152"/>
      <c r="Q124" s="161"/>
    </row>
    <row r="125" spans="1:17" ht="6.95" customHeight="1" x14ac:dyDescent="0.25">
      <c r="A125" s="161"/>
      <c r="B125" s="163"/>
      <c r="C125" s="163"/>
      <c r="D125" s="163"/>
      <c r="E125" s="163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6"/>
      <c r="Q125" s="161"/>
    </row>
    <row r="126" spans="1:17" ht="18" customHeight="1" x14ac:dyDescent="0.25">
      <c r="A126" s="161"/>
      <c r="B126" s="153" t="s">
        <v>175</v>
      </c>
      <c r="C126" s="163"/>
      <c r="D126" s="153"/>
      <c r="E126" s="163"/>
      <c r="F126" s="224"/>
      <c r="G126" s="165"/>
      <c r="H126" s="152"/>
      <c r="I126" s="166"/>
      <c r="J126" s="224"/>
      <c r="K126" s="165"/>
      <c r="L126" s="152"/>
      <c r="M126" s="166"/>
      <c r="N126" s="224"/>
      <c r="O126" s="165"/>
      <c r="P126" s="152"/>
      <c r="Q126" s="161"/>
    </row>
    <row r="127" spans="1:17" ht="18" customHeight="1" x14ac:dyDescent="0.25">
      <c r="A127" s="161"/>
      <c r="B127" s="225" t="s">
        <v>174</v>
      </c>
      <c r="C127" s="167"/>
      <c r="D127" s="153"/>
      <c r="E127" s="163"/>
      <c r="F127" s="224"/>
      <c r="G127" s="165"/>
      <c r="H127" s="152"/>
      <c r="I127" s="166"/>
      <c r="J127" s="224"/>
      <c r="K127" s="165"/>
      <c r="L127" s="152"/>
      <c r="M127" s="166"/>
      <c r="N127" s="224"/>
      <c r="O127" s="165"/>
      <c r="P127" s="152"/>
      <c r="Q127" s="161"/>
    </row>
    <row r="128" spans="1:17" ht="18" customHeight="1" x14ac:dyDescent="0.25">
      <c r="A128" s="161"/>
      <c r="B128" s="226"/>
      <c r="C128" s="168"/>
      <c r="D128" s="153"/>
      <c r="E128" s="163"/>
      <c r="F128" s="224"/>
      <c r="G128" s="165"/>
      <c r="H128" s="152"/>
      <c r="I128" s="166"/>
      <c r="J128" s="224"/>
      <c r="K128" s="165"/>
      <c r="L128" s="152"/>
      <c r="M128" s="166"/>
      <c r="N128" s="224"/>
      <c r="O128" s="165"/>
      <c r="P128" s="152"/>
      <c r="Q128" s="161"/>
    </row>
    <row r="129" spans="1:17" ht="18" customHeight="1" x14ac:dyDescent="0.25">
      <c r="A129" s="161"/>
      <c r="B129" s="226"/>
      <c r="C129" s="168"/>
      <c r="D129" s="153"/>
      <c r="E129" s="163"/>
      <c r="F129" s="224"/>
      <c r="G129" s="165"/>
      <c r="H129" s="152"/>
      <c r="I129" s="166"/>
      <c r="J129" s="224"/>
      <c r="K129" s="165"/>
      <c r="L129" s="152"/>
      <c r="M129" s="166"/>
      <c r="N129" s="224"/>
      <c r="O129" s="165"/>
      <c r="P129" s="152"/>
      <c r="Q129" s="161"/>
    </row>
    <row r="130" spans="1:17" ht="6.95" customHeight="1" x14ac:dyDescent="0.25">
      <c r="A130" s="161"/>
      <c r="B130" s="163"/>
      <c r="C130" s="163"/>
      <c r="D130" s="163"/>
      <c r="E130" s="163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1"/>
    </row>
    <row r="131" spans="1:17" ht="18" customHeight="1" x14ac:dyDescent="0.25">
      <c r="A131" s="161"/>
      <c r="B131" s="153" t="s">
        <v>175</v>
      </c>
      <c r="C131" s="163"/>
      <c r="D131" s="153"/>
      <c r="E131" s="163"/>
      <c r="F131" s="224"/>
      <c r="G131" s="165"/>
      <c r="H131" s="152"/>
      <c r="I131" s="166"/>
      <c r="J131" s="224"/>
      <c r="K131" s="165"/>
      <c r="L131" s="152"/>
      <c r="M131" s="166"/>
      <c r="N131" s="224"/>
      <c r="O131" s="165"/>
      <c r="P131" s="152"/>
      <c r="Q131" s="161"/>
    </row>
    <row r="132" spans="1:17" ht="18" customHeight="1" x14ac:dyDescent="0.25">
      <c r="A132" s="161"/>
      <c r="B132" s="225" t="s">
        <v>174</v>
      </c>
      <c r="C132" s="167"/>
      <c r="D132" s="153"/>
      <c r="E132" s="163"/>
      <c r="F132" s="224"/>
      <c r="G132" s="165"/>
      <c r="H132" s="152"/>
      <c r="I132" s="166"/>
      <c r="J132" s="224"/>
      <c r="K132" s="165"/>
      <c r="L132" s="152"/>
      <c r="M132" s="166"/>
      <c r="N132" s="224"/>
      <c r="O132" s="165"/>
      <c r="P132" s="152"/>
      <c r="Q132" s="161"/>
    </row>
    <row r="133" spans="1:17" ht="18" customHeight="1" x14ac:dyDescent="0.25">
      <c r="A133" s="161"/>
      <c r="B133" s="226"/>
      <c r="C133" s="168"/>
      <c r="D133" s="153"/>
      <c r="E133" s="163"/>
      <c r="F133" s="224"/>
      <c r="G133" s="165"/>
      <c r="H133" s="152"/>
      <c r="I133" s="166"/>
      <c r="J133" s="224"/>
      <c r="K133" s="165"/>
      <c r="L133" s="152"/>
      <c r="M133" s="166"/>
      <c r="N133" s="224"/>
      <c r="O133" s="165"/>
      <c r="P133" s="152"/>
      <c r="Q133" s="161"/>
    </row>
    <row r="134" spans="1:17" ht="18" customHeight="1" x14ac:dyDescent="0.25">
      <c r="A134" s="161"/>
      <c r="B134" s="226"/>
      <c r="C134" s="168"/>
      <c r="D134" s="153"/>
      <c r="E134" s="163"/>
      <c r="F134" s="224"/>
      <c r="G134" s="165"/>
      <c r="H134" s="152"/>
      <c r="I134" s="166"/>
      <c r="J134" s="224"/>
      <c r="K134" s="165"/>
      <c r="L134" s="152"/>
      <c r="M134" s="166"/>
      <c r="N134" s="224"/>
      <c r="O134" s="165"/>
      <c r="P134" s="152"/>
      <c r="Q134" s="161"/>
    </row>
    <row r="135" spans="1:17" ht="6.95" customHeight="1" x14ac:dyDescent="0.25">
      <c r="A135" s="161"/>
      <c r="B135" s="163"/>
      <c r="C135" s="163"/>
      <c r="D135" s="163"/>
      <c r="E135" s="163"/>
      <c r="F135" s="166"/>
      <c r="G135" s="166"/>
      <c r="H135" s="166"/>
      <c r="I135" s="166"/>
      <c r="J135" s="166"/>
      <c r="K135" s="166"/>
      <c r="L135" s="166"/>
      <c r="M135" s="166"/>
      <c r="N135" s="166"/>
      <c r="O135" s="166"/>
      <c r="P135" s="166"/>
      <c r="Q135" s="161"/>
    </row>
    <row r="136" spans="1:17" ht="18" customHeight="1" x14ac:dyDescent="0.25">
      <c r="A136" s="161"/>
      <c r="B136" s="153" t="s">
        <v>175</v>
      </c>
      <c r="C136" s="163"/>
      <c r="D136" s="153"/>
      <c r="E136" s="163"/>
      <c r="F136" s="224"/>
      <c r="G136" s="165"/>
      <c r="H136" s="152"/>
      <c r="I136" s="166"/>
      <c r="J136" s="224"/>
      <c r="K136" s="165"/>
      <c r="L136" s="152"/>
      <c r="M136" s="166"/>
      <c r="N136" s="224"/>
      <c r="O136" s="165"/>
      <c r="P136" s="152"/>
      <c r="Q136" s="161"/>
    </row>
    <row r="137" spans="1:17" ht="18" customHeight="1" x14ac:dyDescent="0.25">
      <c r="A137" s="161"/>
      <c r="B137" s="225" t="s">
        <v>174</v>
      </c>
      <c r="C137" s="167"/>
      <c r="D137" s="153"/>
      <c r="E137" s="163"/>
      <c r="F137" s="224"/>
      <c r="G137" s="165"/>
      <c r="H137" s="152"/>
      <c r="I137" s="166"/>
      <c r="J137" s="224"/>
      <c r="K137" s="165"/>
      <c r="L137" s="152"/>
      <c r="M137" s="166"/>
      <c r="N137" s="224"/>
      <c r="O137" s="165"/>
      <c r="P137" s="152"/>
      <c r="Q137" s="161"/>
    </row>
    <row r="138" spans="1:17" ht="18" customHeight="1" x14ac:dyDescent="0.25">
      <c r="A138" s="161"/>
      <c r="B138" s="226"/>
      <c r="C138" s="168"/>
      <c r="D138" s="153"/>
      <c r="E138" s="163"/>
      <c r="F138" s="224"/>
      <c r="G138" s="165"/>
      <c r="H138" s="152"/>
      <c r="I138" s="166"/>
      <c r="J138" s="224"/>
      <c r="K138" s="165"/>
      <c r="L138" s="152"/>
      <c r="M138" s="166"/>
      <c r="N138" s="224"/>
      <c r="O138" s="165"/>
      <c r="P138" s="152"/>
      <c r="Q138" s="161"/>
    </row>
    <row r="139" spans="1:17" ht="18" customHeight="1" x14ac:dyDescent="0.25">
      <c r="A139" s="161"/>
      <c r="B139" s="226"/>
      <c r="C139" s="168"/>
      <c r="D139" s="153"/>
      <c r="E139" s="163"/>
      <c r="F139" s="224"/>
      <c r="G139" s="165"/>
      <c r="H139" s="152"/>
      <c r="I139" s="166"/>
      <c r="J139" s="224"/>
      <c r="K139" s="165"/>
      <c r="L139" s="152"/>
      <c r="M139" s="166"/>
      <c r="N139" s="224"/>
      <c r="O139" s="165"/>
      <c r="P139" s="152"/>
      <c r="Q139" s="161"/>
    </row>
    <row r="140" spans="1:17" ht="6.95" customHeight="1" x14ac:dyDescent="0.25">
      <c r="A140" s="161"/>
      <c r="B140" s="163"/>
      <c r="C140" s="163"/>
      <c r="D140" s="163"/>
      <c r="E140" s="163"/>
      <c r="F140" s="166"/>
      <c r="G140" s="166"/>
      <c r="H140" s="166"/>
      <c r="I140" s="166"/>
      <c r="J140" s="166"/>
      <c r="K140" s="166"/>
      <c r="L140" s="166"/>
      <c r="M140" s="166"/>
      <c r="N140" s="166"/>
      <c r="O140" s="166"/>
      <c r="P140" s="166"/>
      <c r="Q140" s="161"/>
    </row>
    <row r="141" spans="1:17" ht="18" customHeight="1" x14ac:dyDescent="0.25">
      <c r="A141" s="161"/>
      <c r="B141" s="153" t="s">
        <v>175</v>
      </c>
      <c r="C141" s="163"/>
      <c r="D141" s="153"/>
      <c r="E141" s="163"/>
      <c r="F141" s="224"/>
      <c r="G141" s="165"/>
      <c r="H141" s="152"/>
      <c r="I141" s="166"/>
      <c r="J141" s="224"/>
      <c r="K141" s="165"/>
      <c r="L141" s="152"/>
      <c r="M141" s="166"/>
      <c r="N141" s="224"/>
      <c r="O141" s="165"/>
      <c r="P141" s="152"/>
      <c r="Q141" s="161"/>
    </row>
    <row r="142" spans="1:17" ht="18" customHeight="1" x14ac:dyDescent="0.25">
      <c r="A142" s="161"/>
      <c r="B142" s="225" t="s">
        <v>174</v>
      </c>
      <c r="C142" s="167"/>
      <c r="D142" s="153"/>
      <c r="E142" s="163"/>
      <c r="F142" s="224"/>
      <c r="G142" s="165"/>
      <c r="H142" s="152"/>
      <c r="I142" s="166"/>
      <c r="J142" s="224"/>
      <c r="K142" s="165"/>
      <c r="L142" s="152"/>
      <c r="M142" s="166"/>
      <c r="N142" s="224"/>
      <c r="O142" s="165"/>
      <c r="P142" s="152"/>
      <c r="Q142" s="161"/>
    </row>
    <row r="143" spans="1:17" ht="18" customHeight="1" x14ac:dyDescent="0.25">
      <c r="A143" s="161"/>
      <c r="B143" s="226"/>
      <c r="C143" s="168"/>
      <c r="D143" s="153"/>
      <c r="E143" s="163"/>
      <c r="F143" s="224"/>
      <c r="G143" s="165"/>
      <c r="H143" s="152"/>
      <c r="I143" s="166"/>
      <c r="J143" s="224"/>
      <c r="K143" s="165"/>
      <c r="L143" s="152"/>
      <c r="M143" s="166"/>
      <c r="N143" s="224"/>
      <c r="O143" s="165"/>
      <c r="P143" s="152"/>
      <c r="Q143" s="161"/>
    </row>
    <row r="144" spans="1:17" ht="18" customHeight="1" x14ac:dyDescent="0.25">
      <c r="A144" s="161"/>
      <c r="B144" s="226"/>
      <c r="C144" s="168"/>
      <c r="D144" s="153"/>
      <c r="E144" s="163"/>
      <c r="F144" s="224"/>
      <c r="G144" s="165"/>
      <c r="H144" s="152"/>
      <c r="I144" s="166"/>
      <c r="J144" s="224"/>
      <c r="K144" s="165"/>
      <c r="L144" s="152"/>
      <c r="M144" s="166"/>
      <c r="N144" s="224"/>
      <c r="O144" s="165"/>
      <c r="P144" s="152"/>
      <c r="Q144" s="161"/>
    </row>
    <row r="145" spans="1:17" ht="6.95" customHeight="1" x14ac:dyDescent="0.25">
      <c r="A145" s="161"/>
      <c r="B145" s="163"/>
      <c r="C145" s="163"/>
      <c r="D145" s="163"/>
      <c r="E145" s="163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1"/>
    </row>
    <row r="146" spans="1:17" ht="18" customHeight="1" x14ac:dyDescent="0.25">
      <c r="A146" s="161"/>
      <c r="B146" s="153" t="s">
        <v>175</v>
      </c>
      <c r="C146" s="163"/>
      <c r="D146" s="153"/>
      <c r="E146" s="163"/>
      <c r="F146" s="224"/>
      <c r="G146" s="165"/>
      <c r="H146" s="152"/>
      <c r="I146" s="166"/>
      <c r="J146" s="224"/>
      <c r="K146" s="165"/>
      <c r="L146" s="152"/>
      <c r="M146" s="166"/>
      <c r="N146" s="224"/>
      <c r="O146" s="165"/>
      <c r="P146" s="152"/>
      <c r="Q146" s="161"/>
    </row>
    <row r="147" spans="1:17" ht="18" customHeight="1" x14ac:dyDescent="0.25">
      <c r="A147" s="161"/>
      <c r="B147" s="225" t="s">
        <v>174</v>
      </c>
      <c r="C147" s="167"/>
      <c r="D147" s="153"/>
      <c r="E147" s="163"/>
      <c r="F147" s="224"/>
      <c r="G147" s="165"/>
      <c r="H147" s="152"/>
      <c r="I147" s="166"/>
      <c r="J147" s="224"/>
      <c r="K147" s="165"/>
      <c r="L147" s="152"/>
      <c r="M147" s="166"/>
      <c r="N147" s="224"/>
      <c r="O147" s="165"/>
      <c r="P147" s="152"/>
      <c r="Q147" s="161"/>
    </row>
    <row r="148" spans="1:17" ht="18" customHeight="1" x14ac:dyDescent="0.25">
      <c r="A148" s="161"/>
      <c r="B148" s="226"/>
      <c r="C148" s="168"/>
      <c r="D148" s="153"/>
      <c r="E148" s="163"/>
      <c r="F148" s="224"/>
      <c r="G148" s="165"/>
      <c r="H148" s="152"/>
      <c r="I148" s="166"/>
      <c r="J148" s="224"/>
      <c r="K148" s="165"/>
      <c r="L148" s="152"/>
      <c r="M148" s="166"/>
      <c r="N148" s="224"/>
      <c r="O148" s="165"/>
      <c r="P148" s="152"/>
      <c r="Q148" s="161"/>
    </row>
    <row r="149" spans="1:17" ht="18" customHeight="1" x14ac:dyDescent="0.25">
      <c r="A149" s="161"/>
      <c r="B149" s="226"/>
      <c r="C149" s="168"/>
      <c r="D149" s="153"/>
      <c r="E149" s="163"/>
      <c r="F149" s="224"/>
      <c r="G149" s="165"/>
      <c r="H149" s="152"/>
      <c r="I149" s="166"/>
      <c r="J149" s="224"/>
      <c r="K149" s="165"/>
      <c r="L149" s="152"/>
      <c r="M149" s="166"/>
      <c r="N149" s="224"/>
      <c r="O149" s="165"/>
      <c r="P149" s="152"/>
      <c r="Q149" s="161"/>
    </row>
    <row r="150" spans="1:17" ht="6.95" customHeight="1" x14ac:dyDescent="0.25">
      <c r="A150" s="161"/>
      <c r="B150" s="163"/>
      <c r="C150" s="163"/>
      <c r="D150" s="163"/>
      <c r="E150" s="163"/>
      <c r="F150" s="166"/>
      <c r="G150" s="166"/>
      <c r="H150" s="166"/>
      <c r="I150" s="166"/>
      <c r="J150" s="166"/>
      <c r="K150" s="166"/>
      <c r="L150" s="166"/>
      <c r="M150" s="166"/>
      <c r="N150" s="166"/>
      <c r="O150" s="166"/>
      <c r="P150" s="166"/>
      <c r="Q150" s="161"/>
    </row>
    <row r="151" spans="1:17" ht="18" customHeight="1" x14ac:dyDescent="0.25">
      <c r="A151" s="161"/>
      <c r="B151" s="153" t="s">
        <v>175</v>
      </c>
      <c r="C151" s="163"/>
      <c r="D151" s="153"/>
      <c r="E151" s="163"/>
      <c r="F151" s="224"/>
      <c r="G151" s="165"/>
      <c r="H151" s="152"/>
      <c r="I151" s="166"/>
      <c r="J151" s="224"/>
      <c r="K151" s="165"/>
      <c r="L151" s="152"/>
      <c r="M151" s="166"/>
      <c r="N151" s="224"/>
      <c r="O151" s="165"/>
      <c r="P151" s="152"/>
      <c r="Q151" s="161"/>
    </row>
    <row r="152" spans="1:17" ht="18" customHeight="1" x14ac:dyDescent="0.25">
      <c r="A152" s="161"/>
      <c r="B152" s="225" t="s">
        <v>174</v>
      </c>
      <c r="C152" s="167"/>
      <c r="D152" s="153"/>
      <c r="E152" s="163"/>
      <c r="F152" s="224"/>
      <c r="G152" s="165"/>
      <c r="H152" s="152"/>
      <c r="I152" s="166"/>
      <c r="J152" s="224"/>
      <c r="K152" s="165"/>
      <c r="L152" s="152"/>
      <c r="M152" s="166"/>
      <c r="N152" s="224"/>
      <c r="O152" s="165"/>
      <c r="P152" s="152"/>
      <c r="Q152" s="161"/>
    </row>
    <row r="153" spans="1:17" ht="18" customHeight="1" x14ac:dyDescent="0.25">
      <c r="A153" s="161"/>
      <c r="B153" s="226"/>
      <c r="C153" s="168"/>
      <c r="D153" s="153"/>
      <c r="E153" s="163"/>
      <c r="F153" s="224"/>
      <c r="G153" s="165"/>
      <c r="H153" s="152"/>
      <c r="I153" s="166"/>
      <c r="J153" s="224"/>
      <c r="K153" s="165"/>
      <c r="L153" s="152"/>
      <c r="M153" s="166"/>
      <c r="N153" s="224"/>
      <c r="O153" s="165"/>
      <c r="P153" s="152"/>
      <c r="Q153" s="161"/>
    </row>
    <row r="154" spans="1:17" ht="18" customHeight="1" x14ac:dyDescent="0.25">
      <c r="A154" s="161"/>
      <c r="B154" s="226"/>
      <c r="C154" s="168"/>
      <c r="D154" s="153"/>
      <c r="E154" s="163"/>
      <c r="F154" s="224"/>
      <c r="G154" s="165"/>
      <c r="H154" s="152"/>
      <c r="I154" s="166"/>
      <c r="J154" s="224"/>
      <c r="K154" s="165"/>
      <c r="L154" s="152"/>
      <c r="M154" s="166"/>
      <c r="N154" s="224"/>
      <c r="O154" s="165"/>
      <c r="P154" s="152"/>
      <c r="Q154" s="161"/>
    </row>
    <row r="155" spans="1:17" ht="6.95" customHeight="1" x14ac:dyDescent="0.25">
      <c r="A155" s="161"/>
      <c r="B155" s="163"/>
      <c r="C155" s="163"/>
      <c r="D155" s="163"/>
      <c r="E155" s="163"/>
      <c r="F155" s="166"/>
      <c r="G155" s="166"/>
      <c r="H155" s="166"/>
      <c r="I155" s="166"/>
      <c r="J155" s="166"/>
      <c r="K155" s="166"/>
      <c r="L155" s="166"/>
      <c r="M155" s="166"/>
      <c r="N155" s="166"/>
      <c r="O155" s="166"/>
      <c r="P155" s="166"/>
      <c r="Q155" s="161"/>
    </row>
    <row r="156" spans="1:17" ht="18" customHeight="1" x14ac:dyDescent="0.25">
      <c r="A156" s="161"/>
      <c r="B156" s="153" t="s">
        <v>175</v>
      </c>
      <c r="C156" s="163"/>
      <c r="D156" s="153"/>
      <c r="E156" s="163"/>
      <c r="F156" s="224"/>
      <c r="G156" s="165"/>
      <c r="H156" s="152"/>
      <c r="I156" s="166"/>
      <c r="J156" s="224"/>
      <c r="K156" s="165"/>
      <c r="L156" s="152"/>
      <c r="M156" s="166"/>
      <c r="N156" s="224"/>
      <c r="O156" s="165"/>
      <c r="P156" s="152"/>
      <c r="Q156" s="161"/>
    </row>
    <row r="157" spans="1:17" ht="18" customHeight="1" x14ac:dyDescent="0.25">
      <c r="A157" s="161"/>
      <c r="B157" s="225" t="s">
        <v>174</v>
      </c>
      <c r="C157" s="167"/>
      <c r="D157" s="153"/>
      <c r="E157" s="163"/>
      <c r="F157" s="224"/>
      <c r="G157" s="165"/>
      <c r="H157" s="152"/>
      <c r="I157" s="166"/>
      <c r="J157" s="224"/>
      <c r="K157" s="165"/>
      <c r="L157" s="152"/>
      <c r="M157" s="166"/>
      <c r="N157" s="224"/>
      <c r="O157" s="165"/>
      <c r="P157" s="152"/>
      <c r="Q157" s="161"/>
    </row>
    <row r="158" spans="1:17" ht="18" customHeight="1" x14ac:dyDescent="0.25">
      <c r="A158" s="161"/>
      <c r="B158" s="226"/>
      <c r="C158" s="168"/>
      <c r="D158" s="153"/>
      <c r="E158" s="163"/>
      <c r="F158" s="224"/>
      <c r="G158" s="165"/>
      <c r="H158" s="152"/>
      <c r="I158" s="166"/>
      <c r="J158" s="224"/>
      <c r="K158" s="165"/>
      <c r="L158" s="152"/>
      <c r="M158" s="166"/>
      <c r="N158" s="224"/>
      <c r="O158" s="165"/>
      <c r="P158" s="152"/>
      <c r="Q158" s="161"/>
    </row>
    <row r="159" spans="1:17" ht="18" customHeight="1" x14ac:dyDescent="0.25">
      <c r="A159" s="161"/>
      <c r="B159" s="226"/>
      <c r="C159" s="168"/>
      <c r="D159" s="153"/>
      <c r="E159" s="163"/>
      <c r="F159" s="224"/>
      <c r="G159" s="165"/>
      <c r="H159" s="152"/>
      <c r="I159" s="166"/>
      <c r="J159" s="224"/>
      <c r="K159" s="165"/>
      <c r="L159" s="152"/>
      <c r="M159" s="166"/>
      <c r="N159" s="224"/>
      <c r="O159" s="165"/>
      <c r="P159" s="152"/>
      <c r="Q159" s="161"/>
    </row>
    <row r="160" spans="1:17" ht="6.95" customHeight="1" x14ac:dyDescent="0.25">
      <c r="A160" s="161"/>
      <c r="B160" s="163"/>
      <c r="C160" s="163"/>
      <c r="D160" s="163"/>
      <c r="E160" s="163"/>
      <c r="F160" s="166"/>
      <c r="G160" s="166"/>
      <c r="H160" s="166"/>
      <c r="I160" s="166"/>
      <c r="J160" s="166"/>
      <c r="K160" s="166"/>
      <c r="L160" s="166"/>
      <c r="M160" s="166"/>
      <c r="N160" s="166"/>
      <c r="O160" s="166"/>
      <c r="P160" s="166"/>
      <c r="Q160" s="161"/>
    </row>
    <row r="161" spans="1:17" ht="18" customHeight="1" x14ac:dyDescent="0.25">
      <c r="A161" s="161"/>
      <c r="B161" s="153" t="s">
        <v>175</v>
      </c>
      <c r="C161" s="163"/>
      <c r="D161" s="153"/>
      <c r="E161" s="163"/>
      <c r="F161" s="224"/>
      <c r="G161" s="165"/>
      <c r="H161" s="152"/>
      <c r="I161" s="166"/>
      <c r="J161" s="224"/>
      <c r="K161" s="165"/>
      <c r="L161" s="152"/>
      <c r="M161" s="166"/>
      <c r="N161" s="224"/>
      <c r="O161" s="165"/>
      <c r="P161" s="152"/>
      <c r="Q161" s="161"/>
    </row>
    <row r="162" spans="1:17" ht="18" customHeight="1" x14ac:dyDescent="0.25">
      <c r="A162" s="161"/>
      <c r="B162" s="225" t="s">
        <v>174</v>
      </c>
      <c r="C162" s="167"/>
      <c r="D162" s="153"/>
      <c r="E162" s="163"/>
      <c r="F162" s="224"/>
      <c r="G162" s="165"/>
      <c r="H162" s="152"/>
      <c r="I162" s="166"/>
      <c r="J162" s="224"/>
      <c r="K162" s="165"/>
      <c r="L162" s="152"/>
      <c r="M162" s="166"/>
      <c r="N162" s="224"/>
      <c r="O162" s="165"/>
      <c r="P162" s="152"/>
      <c r="Q162" s="161"/>
    </row>
    <row r="163" spans="1:17" ht="18" customHeight="1" x14ac:dyDescent="0.25">
      <c r="A163" s="161"/>
      <c r="B163" s="226"/>
      <c r="C163" s="168"/>
      <c r="D163" s="153"/>
      <c r="E163" s="163"/>
      <c r="F163" s="224"/>
      <c r="G163" s="165"/>
      <c r="H163" s="152"/>
      <c r="I163" s="166"/>
      <c r="J163" s="224"/>
      <c r="K163" s="165"/>
      <c r="L163" s="152"/>
      <c r="M163" s="166"/>
      <c r="N163" s="224"/>
      <c r="O163" s="165"/>
      <c r="P163" s="152"/>
      <c r="Q163" s="161"/>
    </row>
    <row r="164" spans="1:17" ht="18" customHeight="1" x14ac:dyDescent="0.25">
      <c r="A164" s="161"/>
      <c r="B164" s="226"/>
      <c r="C164" s="168"/>
      <c r="D164" s="153"/>
      <c r="E164" s="163"/>
      <c r="F164" s="224"/>
      <c r="G164" s="165"/>
      <c r="H164" s="152"/>
      <c r="I164" s="166"/>
      <c r="J164" s="224"/>
      <c r="K164" s="165"/>
      <c r="L164" s="152"/>
      <c r="M164" s="166"/>
      <c r="N164" s="224"/>
      <c r="O164" s="165"/>
      <c r="P164" s="152"/>
      <c r="Q164" s="161"/>
    </row>
    <row r="165" spans="1:17" ht="6.95" customHeight="1" x14ac:dyDescent="0.25">
      <c r="A165" s="161"/>
      <c r="B165" s="163"/>
      <c r="C165" s="163"/>
      <c r="D165" s="163"/>
      <c r="E165" s="163"/>
      <c r="F165" s="166"/>
      <c r="G165" s="166"/>
      <c r="H165" s="166"/>
      <c r="I165" s="166"/>
      <c r="J165" s="166"/>
      <c r="K165" s="166"/>
      <c r="L165" s="166"/>
      <c r="M165" s="166"/>
      <c r="N165" s="166"/>
      <c r="O165" s="166"/>
      <c r="P165" s="166"/>
      <c r="Q165" s="161"/>
    </row>
    <row r="166" spans="1:17" ht="18" customHeight="1" x14ac:dyDescent="0.25">
      <c r="A166" s="161"/>
      <c r="B166" s="153" t="s">
        <v>175</v>
      </c>
      <c r="C166" s="163"/>
      <c r="D166" s="153"/>
      <c r="E166" s="163"/>
      <c r="F166" s="224"/>
      <c r="G166" s="165"/>
      <c r="H166" s="152"/>
      <c r="I166" s="166"/>
      <c r="J166" s="224"/>
      <c r="K166" s="165"/>
      <c r="L166" s="152"/>
      <c r="M166" s="166"/>
      <c r="N166" s="224"/>
      <c r="O166" s="165"/>
      <c r="P166" s="152"/>
      <c r="Q166" s="161"/>
    </row>
    <row r="167" spans="1:17" ht="18" customHeight="1" x14ac:dyDescent="0.25">
      <c r="A167" s="161"/>
      <c r="B167" s="225" t="s">
        <v>174</v>
      </c>
      <c r="C167" s="167"/>
      <c r="D167" s="153"/>
      <c r="E167" s="163"/>
      <c r="F167" s="224"/>
      <c r="G167" s="165"/>
      <c r="H167" s="152"/>
      <c r="I167" s="166"/>
      <c r="J167" s="224"/>
      <c r="K167" s="165"/>
      <c r="L167" s="152"/>
      <c r="M167" s="166"/>
      <c r="N167" s="224"/>
      <c r="O167" s="165"/>
      <c r="P167" s="152"/>
      <c r="Q167" s="161"/>
    </row>
    <row r="168" spans="1:17" ht="18" customHeight="1" x14ac:dyDescent="0.25">
      <c r="A168" s="161"/>
      <c r="B168" s="226"/>
      <c r="C168" s="168"/>
      <c r="D168" s="153"/>
      <c r="E168" s="163"/>
      <c r="F168" s="224"/>
      <c r="G168" s="165"/>
      <c r="H168" s="152"/>
      <c r="I168" s="166"/>
      <c r="J168" s="224"/>
      <c r="K168" s="165"/>
      <c r="L168" s="152"/>
      <c r="M168" s="166"/>
      <c r="N168" s="224"/>
      <c r="O168" s="165"/>
      <c r="P168" s="152"/>
      <c r="Q168" s="161"/>
    </row>
    <row r="169" spans="1:17" ht="18" customHeight="1" x14ac:dyDescent="0.25">
      <c r="A169" s="161"/>
      <c r="B169" s="226"/>
      <c r="C169" s="168"/>
      <c r="D169" s="153"/>
      <c r="E169" s="163"/>
      <c r="F169" s="224"/>
      <c r="G169" s="165"/>
      <c r="H169" s="152"/>
      <c r="I169" s="166"/>
      <c r="J169" s="224"/>
      <c r="K169" s="165"/>
      <c r="L169" s="152"/>
      <c r="M169" s="166"/>
      <c r="N169" s="224"/>
      <c r="O169" s="165"/>
      <c r="P169" s="152"/>
      <c r="Q169" s="161"/>
    </row>
    <row r="170" spans="1:17" ht="6.95" customHeight="1" x14ac:dyDescent="0.25">
      <c r="A170" s="161"/>
      <c r="B170" s="163"/>
      <c r="C170" s="163"/>
      <c r="D170" s="163"/>
      <c r="E170" s="163"/>
      <c r="F170" s="166"/>
      <c r="G170" s="166"/>
      <c r="H170" s="166"/>
      <c r="I170" s="166"/>
      <c r="J170" s="166"/>
      <c r="K170" s="166"/>
      <c r="L170" s="166"/>
      <c r="M170" s="166"/>
      <c r="N170" s="166"/>
      <c r="O170" s="166"/>
      <c r="P170" s="166"/>
      <c r="Q170" s="161"/>
    </row>
    <row r="171" spans="1:17" ht="18" customHeight="1" x14ac:dyDescent="0.25">
      <c r="A171" s="161"/>
      <c r="B171" s="153" t="s">
        <v>175</v>
      </c>
      <c r="C171" s="163"/>
      <c r="D171" s="153"/>
      <c r="E171" s="163"/>
      <c r="F171" s="224"/>
      <c r="G171" s="165"/>
      <c r="H171" s="152"/>
      <c r="I171" s="166"/>
      <c r="J171" s="224"/>
      <c r="K171" s="165"/>
      <c r="L171" s="152"/>
      <c r="M171" s="166"/>
      <c r="N171" s="224"/>
      <c r="O171" s="165"/>
      <c r="P171" s="152"/>
      <c r="Q171" s="161"/>
    </row>
    <row r="172" spans="1:17" ht="18" customHeight="1" x14ac:dyDescent="0.25">
      <c r="A172" s="161"/>
      <c r="B172" s="225" t="s">
        <v>174</v>
      </c>
      <c r="C172" s="167"/>
      <c r="D172" s="153"/>
      <c r="E172" s="163"/>
      <c r="F172" s="224"/>
      <c r="G172" s="165"/>
      <c r="H172" s="152"/>
      <c r="I172" s="166"/>
      <c r="J172" s="224"/>
      <c r="K172" s="165"/>
      <c r="L172" s="152"/>
      <c r="M172" s="166"/>
      <c r="N172" s="224"/>
      <c r="O172" s="165"/>
      <c r="P172" s="152"/>
      <c r="Q172" s="161"/>
    </row>
    <row r="173" spans="1:17" ht="18" customHeight="1" x14ac:dyDescent="0.25">
      <c r="A173" s="161"/>
      <c r="B173" s="226"/>
      <c r="C173" s="168"/>
      <c r="D173" s="153"/>
      <c r="E173" s="163"/>
      <c r="F173" s="224"/>
      <c r="G173" s="165"/>
      <c r="H173" s="152"/>
      <c r="I173" s="166"/>
      <c r="J173" s="224"/>
      <c r="K173" s="165"/>
      <c r="L173" s="152"/>
      <c r="M173" s="166"/>
      <c r="N173" s="224"/>
      <c r="O173" s="165"/>
      <c r="P173" s="152"/>
      <c r="Q173" s="161"/>
    </row>
    <row r="174" spans="1:17" ht="18" customHeight="1" x14ac:dyDescent="0.25">
      <c r="A174" s="161"/>
      <c r="B174" s="226"/>
      <c r="C174" s="168"/>
      <c r="D174" s="153"/>
      <c r="E174" s="163"/>
      <c r="F174" s="224"/>
      <c r="G174" s="165"/>
      <c r="H174" s="152"/>
      <c r="I174" s="166"/>
      <c r="J174" s="224"/>
      <c r="K174" s="165"/>
      <c r="L174" s="152"/>
      <c r="M174" s="166"/>
      <c r="N174" s="224"/>
      <c r="O174" s="165"/>
      <c r="P174" s="152"/>
      <c r="Q174" s="161"/>
    </row>
    <row r="175" spans="1:17" ht="6.95" customHeight="1" x14ac:dyDescent="0.25">
      <c r="A175" s="161"/>
      <c r="B175" s="163"/>
      <c r="C175" s="163"/>
      <c r="D175" s="163"/>
      <c r="E175" s="163"/>
      <c r="F175" s="166"/>
      <c r="G175" s="166"/>
      <c r="H175" s="166"/>
      <c r="I175" s="166"/>
      <c r="J175" s="166"/>
      <c r="K175" s="166"/>
      <c r="L175" s="166"/>
      <c r="M175" s="166"/>
      <c r="N175" s="166"/>
      <c r="O175" s="166"/>
      <c r="P175" s="166"/>
      <c r="Q175" s="161"/>
    </row>
    <row r="176" spans="1:17" ht="18" customHeight="1" x14ac:dyDescent="0.25">
      <c r="A176" s="161"/>
      <c r="B176" s="153" t="s">
        <v>175</v>
      </c>
      <c r="C176" s="163"/>
      <c r="D176" s="153"/>
      <c r="E176" s="163"/>
      <c r="F176" s="224"/>
      <c r="G176" s="165"/>
      <c r="H176" s="152"/>
      <c r="I176" s="166"/>
      <c r="J176" s="224"/>
      <c r="K176" s="165"/>
      <c r="L176" s="152"/>
      <c r="M176" s="166"/>
      <c r="N176" s="224"/>
      <c r="O176" s="165"/>
      <c r="P176" s="152"/>
      <c r="Q176" s="161"/>
    </row>
    <row r="177" spans="1:17" ht="18" customHeight="1" x14ac:dyDescent="0.25">
      <c r="A177" s="161"/>
      <c r="B177" s="225" t="s">
        <v>174</v>
      </c>
      <c r="C177" s="167"/>
      <c r="D177" s="153"/>
      <c r="E177" s="163"/>
      <c r="F177" s="224"/>
      <c r="G177" s="165"/>
      <c r="H177" s="152"/>
      <c r="I177" s="166"/>
      <c r="J177" s="224"/>
      <c r="K177" s="165"/>
      <c r="L177" s="152"/>
      <c r="M177" s="166"/>
      <c r="N177" s="224"/>
      <c r="O177" s="165"/>
      <c r="P177" s="152"/>
      <c r="Q177" s="161"/>
    </row>
    <row r="178" spans="1:17" ht="18" customHeight="1" x14ac:dyDescent="0.25">
      <c r="A178" s="161"/>
      <c r="B178" s="226"/>
      <c r="C178" s="168"/>
      <c r="D178" s="153"/>
      <c r="E178" s="163"/>
      <c r="F178" s="224"/>
      <c r="G178" s="165"/>
      <c r="H178" s="152"/>
      <c r="I178" s="166"/>
      <c r="J178" s="224"/>
      <c r="K178" s="165"/>
      <c r="L178" s="152"/>
      <c r="M178" s="166"/>
      <c r="N178" s="224"/>
      <c r="O178" s="165"/>
      <c r="P178" s="152"/>
      <c r="Q178" s="161"/>
    </row>
    <row r="179" spans="1:17" ht="18" customHeight="1" x14ac:dyDescent="0.25">
      <c r="A179" s="161"/>
      <c r="B179" s="226"/>
      <c r="C179" s="168"/>
      <c r="D179" s="153"/>
      <c r="E179" s="163"/>
      <c r="F179" s="224"/>
      <c r="G179" s="165"/>
      <c r="H179" s="152"/>
      <c r="I179" s="166"/>
      <c r="J179" s="224"/>
      <c r="K179" s="165"/>
      <c r="L179" s="152"/>
      <c r="M179" s="166"/>
      <c r="N179" s="224"/>
      <c r="O179" s="165"/>
      <c r="P179" s="152"/>
      <c r="Q179" s="161"/>
    </row>
    <row r="180" spans="1:17" ht="6.95" customHeight="1" x14ac:dyDescent="0.25">
      <c r="A180" s="161"/>
      <c r="B180" s="163"/>
      <c r="C180" s="163"/>
      <c r="D180" s="163"/>
      <c r="E180" s="163"/>
      <c r="F180" s="166"/>
      <c r="G180" s="166"/>
      <c r="H180" s="166"/>
      <c r="I180" s="166"/>
      <c r="J180" s="166"/>
      <c r="K180" s="166"/>
      <c r="L180" s="166"/>
      <c r="M180" s="166"/>
      <c r="N180" s="166"/>
      <c r="O180" s="166"/>
      <c r="P180" s="166"/>
      <c r="Q180" s="161"/>
    </row>
    <row r="181" spans="1:17" ht="18" customHeight="1" x14ac:dyDescent="0.25">
      <c r="A181" s="161"/>
      <c r="B181" s="153" t="s">
        <v>175</v>
      </c>
      <c r="C181" s="163"/>
      <c r="D181" s="153"/>
      <c r="E181" s="163"/>
      <c r="F181" s="224"/>
      <c r="G181" s="165"/>
      <c r="H181" s="152"/>
      <c r="I181" s="166"/>
      <c r="J181" s="224"/>
      <c r="K181" s="165"/>
      <c r="L181" s="152"/>
      <c r="M181" s="166"/>
      <c r="N181" s="224"/>
      <c r="O181" s="165"/>
      <c r="P181" s="152"/>
      <c r="Q181" s="161"/>
    </row>
    <row r="182" spans="1:17" ht="18" customHeight="1" x14ac:dyDescent="0.25">
      <c r="A182" s="161"/>
      <c r="B182" s="225" t="s">
        <v>174</v>
      </c>
      <c r="C182" s="167"/>
      <c r="D182" s="153"/>
      <c r="E182" s="163"/>
      <c r="F182" s="224"/>
      <c r="G182" s="165"/>
      <c r="H182" s="152"/>
      <c r="I182" s="166"/>
      <c r="J182" s="224"/>
      <c r="K182" s="165"/>
      <c r="L182" s="152"/>
      <c r="M182" s="166"/>
      <c r="N182" s="224"/>
      <c r="O182" s="165"/>
      <c r="P182" s="152"/>
      <c r="Q182" s="161"/>
    </row>
    <row r="183" spans="1:17" ht="18" customHeight="1" x14ac:dyDescent="0.25">
      <c r="A183" s="161"/>
      <c r="B183" s="226"/>
      <c r="C183" s="168"/>
      <c r="D183" s="153"/>
      <c r="E183" s="163"/>
      <c r="F183" s="224"/>
      <c r="G183" s="165"/>
      <c r="H183" s="152"/>
      <c r="I183" s="166"/>
      <c r="J183" s="224"/>
      <c r="K183" s="165"/>
      <c r="L183" s="152"/>
      <c r="M183" s="166"/>
      <c r="N183" s="224"/>
      <c r="O183" s="165"/>
      <c r="P183" s="152"/>
      <c r="Q183" s="161"/>
    </row>
    <row r="184" spans="1:17" ht="18" customHeight="1" x14ac:dyDescent="0.25">
      <c r="A184" s="161"/>
      <c r="B184" s="226"/>
      <c r="C184" s="168"/>
      <c r="D184" s="153"/>
      <c r="E184" s="163"/>
      <c r="F184" s="224"/>
      <c r="G184" s="165"/>
      <c r="H184" s="152"/>
      <c r="I184" s="166"/>
      <c r="J184" s="224"/>
      <c r="K184" s="165"/>
      <c r="L184" s="152"/>
      <c r="M184" s="166"/>
      <c r="N184" s="224"/>
      <c r="O184" s="165"/>
      <c r="P184" s="152"/>
      <c r="Q184" s="161"/>
    </row>
    <row r="185" spans="1:17" ht="6.95" customHeight="1" x14ac:dyDescent="0.25">
      <c r="A185" s="161"/>
      <c r="B185" s="163"/>
      <c r="C185" s="163"/>
      <c r="D185" s="163"/>
      <c r="E185" s="163"/>
      <c r="F185" s="166"/>
      <c r="G185" s="166"/>
      <c r="H185" s="166"/>
      <c r="I185" s="166"/>
      <c r="J185" s="166"/>
      <c r="K185" s="166"/>
      <c r="L185" s="166"/>
      <c r="M185" s="166"/>
      <c r="N185" s="166"/>
      <c r="O185" s="166"/>
      <c r="P185" s="166"/>
      <c r="Q185" s="161"/>
    </row>
    <row r="186" spans="1:17" ht="18" customHeight="1" x14ac:dyDescent="0.25">
      <c r="A186" s="161"/>
      <c r="B186" s="153" t="s">
        <v>175</v>
      </c>
      <c r="C186" s="163"/>
      <c r="D186" s="153"/>
      <c r="E186" s="163"/>
      <c r="F186" s="224"/>
      <c r="G186" s="165"/>
      <c r="H186" s="152"/>
      <c r="I186" s="166"/>
      <c r="J186" s="224"/>
      <c r="K186" s="165"/>
      <c r="L186" s="152"/>
      <c r="M186" s="166"/>
      <c r="N186" s="224"/>
      <c r="O186" s="165"/>
      <c r="P186" s="152"/>
      <c r="Q186" s="161"/>
    </row>
    <row r="187" spans="1:17" ht="18" customHeight="1" x14ac:dyDescent="0.25">
      <c r="A187" s="161"/>
      <c r="B187" s="225" t="s">
        <v>174</v>
      </c>
      <c r="C187" s="167"/>
      <c r="D187" s="153"/>
      <c r="E187" s="163"/>
      <c r="F187" s="224"/>
      <c r="G187" s="165"/>
      <c r="H187" s="152"/>
      <c r="I187" s="166"/>
      <c r="J187" s="224"/>
      <c r="K187" s="165"/>
      <c r="L187" s="152"/>
      <c r="M187" s="166"/>
      <c r="N187" s="224"/>
      <c r="O187" s="165"/>
      <c r="P187" s="152"/>
      <c r="Q187" s="161"/>
    </row>
    <row r="188" spans="1:17" ht="18" customHeight="1" x14ac:dyDescent="0.25">
      <c r="A188" s="161"/>
      <c r="B188" s="226"/>
      <c r="C188" s="168"/>
      <c r="D188" s="153"/>
      <c r="E188" s="163"/>
      <c r="F188" s="224"/>
      <c r="G188" s="165"/>
      <c r="H188" s="152"/>
      <c r="I188" s="166"/>
      <c r="J188" s="224"/>
      <c r="K188" s="165"/>
      <c r="L188" s="152"/>
      <c r="M188" s="166"/>
      <c r="N188" s="224"/>
      <c r="O188" s="165"/>
      <c r="P188" s="152"/>
      <c r="Q188" s="161"/>
    </row>
    <row r="189" spans="1:17" ht="18" customHeight="1" x14ac:dyDescent="0.25">
      <c r="A189" s="161"/>
      <c r="B189" s="226"/>
      <c r="C189" s="168"/>
      <c r="D189" s="153"/>
      <c r="E189" s="163"/>
      <c r="F189" s="224"/>
      <c r="G189" s="165"/>
      <c r="H189" s="152"/>
      <c r="I189" s="166"/>
      <c r="J189" s="224"/>
      <c r="K189" s="165"/>
      <c r="L189" s="152"/>
      <c r="M189" s="166"/>
      <c r="N189" s="224"/>
      <c r="O189" s="165"/>
      <c r="P189" s="152"/>
      <c r="Q189" s="161"/>
    </row>
    <row r="190" spans="1:17" ht="6.95" customHeight="1" x14ac:dyDescent="0.25">
      <c r="A190" s="161"/>
      <c r="B190" s="163"/>
      <c r="C190" s="163"/>
      <c r="D190" s="163"/>
      <c r="E190" s="163"/>
      <c r="F190" s="166"/>
      <c r="G190" s="166"/>
      <c r="H190" s="166"/>
      <c r="I190" s="166"/>
      <c r="J190" s="166"/>
      <c r="K190" s="166"/>
      <c r="L190" s="166"/>
      <c r="M190" s="166"/>
      <c r="N190" s="166"/>
      <c r="O190" s="166"/>
      <c r="P190" s="166"/>
      <c r="Q190" s="161"/>
    </row>
    <row r="191" spans="1:17" ht="18" customHeight="1" x14ac:dyDescent="0.25">
      <c r="A191" s="161"/>
      <c r="B191" s="153" t="s">
        <v>175</v>
      </c>
      <c r="C191" s="163"/>
      <c r="D191" s="153"/>
      <c r="E191" s="163"/>
      <c r="F191" s="224"/>
      <c r="G191" s="165"/>
      <c r="H191" s="152"/>
      <c r="I191" s="166"/>
      <c r="J191" s="224"/>
      <c r="K191" s="165"/>
      <c r="L191" s="152"/>
      <c r="M191" s="166"/>
      <c r="N191" s="224"/>
      <c r="O191" s="165"/>
      <c r="P191" s="152"/>
      <c r="Q191" s="161"/>
    </row>
    <row r="192" spans="1:17" ht="18" customHeight="1" x14ac:dyDescent="0.25">
      <c r="A192" s="161"/>
      <c r="B192" s="225" t="s">
        <v>174</v>
      </c>
      <c r="C192" s="167"/>
      <c r="D192" s="153"/>
      <c r="E192" s="163"/>
      <c r="F192" s="224"/>
      <c r="G192" s="165"/>
      <c r="H192" s="152"/>
      <c r="I192" s="166"/>
      <c r="J192" s="224"/>
      <c r="K192" s="165"/>
      <c r="L192" s="152"/>
      <c r="M192" s="166"/>
      <c r="N192" s="224"/>
      <c r="O192" s="165"/>
      <c r="P192" s="152"/>
      <c r="Q192" s="161"/>
    </row>
    <row r="193" spans="1:17" ht="18" customHeight="1" x14ac:dyDescent="0.25">
      <c r="A193" s="161"/>
      <c r="B193" s="226"/>
      <c r="C193" s="168"/>
      <c r="D193" s="153"/>
      <c r="E193" s="163"/>
      <c r="F193" s="224"/>
      <c r="G193" s="165"/>
      <c r="H193" s="152"/>
      <c r="I193" s="166"/>
      <c r="J193" s="224"/>
      <c r="K193" s="165"/>
      <c r="L193" s="152"/>
      <c r="M193" s="166"/>
      <c r="N193" s="224"/>
      <c r="O193" s="165"/>
      <c r="P193" s="152"/>
      <c r="Q193" s="161"/>
    </row>
    <row r="194" spans="1:17" ht="18" customHeight="1" x14ac:dyDescent="0.25">
      <c r="A194" s="161"/>
      <c r="B194" s="226"/>
      <c r="C194" s="168"/>
      <c r="D194" s="153"/>
      <c r="E194" s="163"/>
      <c r="F194" s="224"/>
      <c r="G194" s="165"/>
      <c r="H194" s="152"/>
      <c r="I194" s="166"/>
      <c r="J194" s="224"/>
      <c r="K194" s="165"/>
      <c r="L194" s="152"/>
      <c r="M194" s="166"/>
      <c r="N194" s="224"/>
      <c r="O194" s="165"/>
      <c r="P194" s="152"/>
      <c r="Q194" s="161"/>
    </row>
    <row r="195" spans="1:17" ht="6.95" customHeight="1" x14ac:dyDescent="0.25">
      <c r="A195" s="161"/>
      <c r="B195" s="163"/>
      <c r="C195" s="163"/>
      <c r="D195" s="163"/>
      <c r="E195" s="163"/>
      <c r="F195" s="166"/>
      <c r="G195" s="166"/>
      <c r="H195" s="166"/>
      <c r="I195" s="166"/>
      <c r="J195" s="166"/>
      <c r="K195" s="166"/>
      <c r="L195" s="166"/>
      <c r="M195" s="166"/>
      <c r="N195" s="166"/>
      <c r="O195" s="166"/>
      <c r="P195" s="166"/>
      <c r="Q195" s="161"/>
    </row>
    <row r="196" spans="1:17" ht="18" customHeight="1" x14ac:dyDescent="0.25">
      <c r="A196" s="161"/>
      <c r="B196" s="153" t="s">
        <v>175</v>
      </c>
      <c r="C196" s="163"/>
      <c r="D196" s="153"/>
      <c r="E196" s="163"/>
      <c r="F196" s="224"/>
      <c r="G196" s="165"/>
      <c r="H196" s="152"/>
      <c r="I196" s="166"/>
      <c r="J196" s="224"/>
      <c r="K196" s="165"/>
      <c r="L196" s="152"/>
      <c r="M196" s="166"/>
      <c r="N196" s="224"/>
      <c r="O196" s="165"/>
      <c r="P196" s="152"/>
      <c r="Q196" s="161"/>
    </row>
    <row r="197" spans="1:17" ht="18" customHeight="1" x14ac:dyDescent="0.25">
      <c r="A197" s="161"/>
      <c r="B197" s="225" t="s">
        <v>174</v>
      </c>
      <c r="C197" s="167"/>
      <c r="D197" s="153"/>
      <c r="E197" s="163"/>
      <c r="F197" s="224"/>
      <c r="G197" s="165"/>
      <c r="H197" s="152"/>
      <c r="I197" s="166"/>
      <c r="J197" s="224"/>
      <c r="K197" s="165"/>
      <c r="L197" s="152"/>
      <c r="M197" s="166"/>
      <c r="N197" s="224"/>
      <c r="O197" s="165"/>
      <c r="P197" s="152"/>
      <c r="Q197" s="161"/>
    </row>
    <row r="198" spans="1:17" ht="18" customHeight="1" x14ac:dyDescent="0.25">
      <c r="A198" s="161"/>
      <c r="B198" s="226"/>
      <c r="C198" s="168"/>
      <c r="D198" s="153"/>
      <c r="E198" s="163"/>
      <c r="F198" s="224"/>
      <c r="G198" s="165"/>
      <c r="H198" s="152"/>
      <c r="I198" s="166"/>
      <c r="J198" s="224"/>
      <c r="K198" s="165"/>
      <c r="L198" s="152"/>
      <c r="M198" s="166"/>
      <c r="N198" s="224"/>
      <c r="O198" s="165"/>
      <c r="P198" s="152"/>
      <c r="Q198" s="161"/>
    </row>
    <row r="199" spans="1:17" ht="18" customHeight="1" x14ac:dyDescent="0.25">
      <c r="A199" s="161"/>
      <c r="B199" s="226"/>
      <c r="C199" s="168"/>
      <c r="D199" s="153"/>
      <c r="E199" s="163"/>
      <c r="F199" s="224"/>
      <c r="G199" s="165"/>
      <c r="H199" s="152"/>
      <c r="I199" s="166"/>
      <c r="J199" s="224"/>
      <c r="K199" s="165"/>
      <c r="L199" s="152"/>
      <c r="M199" s="166"/>
      <c r="N199" s="224"/>
      <c r="O199" s="165"/>
      <c r="P199" s="152"/>
      <c r="Q199" s="161"/>
    </row>
    <row r="200" spans="1:17" ht="6.95" customHeight="1" x14ac:dyDescent="0.25">
      <c r="A200" s="161"/>
      <c r="B200" s="163"/>
      <c r="C200" s="163"/>
      <c r="D200" s="163"/>
      <c r="E200" s="163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6"/>
      <c r="Q200" s="161"/>
    </row>
    <row r="201" spans="1:17" ht="18" customHeight="1" x14ac:dyDescent="0.25">
      <c r="A201" s="161"/>
      <c r="B201" s="153" t="s">
        <v>175</v>
      </c>
      <c r="C201" s="163"/>
      <c r="D201" s="153"/>
      <c r="E201" s="163"/>
      <c r="F201" s="224"/>
      <c r="G201" s="165"/>
      <c r="H201" s="152"/>
      <c r="I201" s="166"/>
      <c r="J201" s="224"/>
      <c r="K201" s="165"/>
      <c r="L201" s="152"/>
      <c r="M201" s="166"/>
      <c r="N201" s="224"/>
      <c r="O201" s="165"/>
      <c r="P201" s="152"/>
      <c r="Q201" s="161"/>
    </row>
    <row r="202" spans="1:17" ht="18" customHeight="1" x14ac:dyDescent="0.25">
      <c r="A202" s="161"/>
      <c r="B202" s="225" t="s">
        <v>174</v>
      </c>
      <c r="C202" s="167"/>
      <c r="D202" s="153"/>
      <c r="E202" s="163"/>
      <c r="F202" s="224"/>
      <c r="G202" s="165"/>
      <c r="H202" s="152"/>
      <c r="I202" s="166"/>
      <c r="J202" s="224"/>
      <c r="K202" s="165"/>
      <c r="L202" s="152"/>
      <c r="M202" s="166"/>
      <c r="N202" s="224"/>
      <c r="O202" s="165"/>
      <c r="P202" s="152"/>
      <c r="Q202" s="161"/>
    </row>
    <row r="203" spans="1:17" ht="18" customHeight="1" x14ac:dyDescent="0.25">
      <c r="A203" s="161"/>
      <c r="B203" s="226"/>
      <c r="C203" s="168"/>
      <c r="D203" s="153"/>
      <c r="E203" s="163"/>
      <c r="F203" s="224"/>
      <c r="G203" s="165"/>
      <c r="H203" s="152"/>
      <c r="I203" s="166"/>
      <c r="J203" s="224"/>
      <c r="K203" s="165"/>
      <c r="L203" s="152"/>
      <c r="M203" s="166"/>
      <c r="N203" s="224"/>
      <c r="O203" s="165"/>
      <c r="P203" s="152"/>
      <c r="Q203" s="161"/>
    </row>
    <row r="204" spans="1:17" ht="18" customHeight="1" x14ac:dyDescent="0.25">
      <c r="A204" s="161"/>
      <c r="B204" s="226"/>
      <c r="C204" s="168"/>
      <c r="D204" s="153"/>
      <c r="E204" s="163"/>
      <c r="F204" s="224"/>
      <c r="G204" s="165"/>
      <c r="H204" s="152"/>
      <c r="I204" s="166"/>
      <c r="J204" s="224"/>
      <c r="K204" s="165"/>
      <c r="L204" s="152"/>
      <c r="M204" s="166"/>
      <c r="N204" s="224"/>
      <c r="O204" s="165"/>
      <c r="P204" s="152"/>
      <c r="Q204" s="161"/>
    </row>
    <row r="205" spans="1:17" ht="6.95" customHeight="1" x14ac:dyDescent="0.25">
      <c r="A205" s="161"/>
      <c r="B205" s="163"/>
      <c r="C205" s="163"/>
      <c r="D205" s="163"/>
      <c r="E205" s="163"/>
      <c r="F205" s="166"/>
      <c r="G205" s="166"/>
      <c r="H205" s="166"/>
      <c r="I205" s="166"/>
      <c r="J205" s="166"/>
      <c r="K205" s="166"/>
      <c r="L205" s="166"/>
      <c r="M205" s="166"/>
      <c r="N205" s="166"/>
      <c r="O205" s="166"/>
      <c r="P205" s="166"/>
      <c r="Q205" s="161"/>
    </row>
    <row r="206" spans="1:17" ht="18" customHeight="1" x14ac:dyDescent="0.25">
      <c r="A206" s="161"/>
      <c r="B206" s="153" t="s">
        <v>175</v>
      </c>
      <c r="C206" s="163"/>
      <c r="D206" s="153"/>
      <c r="E206" s="163"/>
      <c r="F206" s="224"/>
      <c r="G206" s="165"/>
      <c r="H206" s="152"/>
      <c r="I206" s="166"/>
      <c r="J206" s="224"/>
      <c r="K206" s="165"/>
      <c r="L206" s="152"/>
      <c r="M206" s="166"/>
      <c r="N206" s="224"/>
      <c r="O206" s="165"/>
      <c r="P206" s="152"/>
      <c r="Q206" s="161"/>
    </row>
    <row r="207" spans="1:17" ht="18" customHeight="1" x14ac:dyDescent="0.25">
      <c r="A207" s="161"/>
      <c r="B207" s="225" t="s">
        <v>174</v>
      </c>
      <c r="C207" s="167"/>
      <c r="D207" s="153"/>
      <c r="E207" s="163"/>
      <c r="F207" s="224"/>
      <c r="G207" s="165"/>
      <c r="H207" s="152"/>
      <c r="I207" s="166"/>
      <c r="J207" s="224"/>
      <c r="K207" s="165"/>
      <c r="L207" s="152"/>
      <c r="M207" s="166"/>
      <c r="N207" s="224"/>
      <c r="O207" s="165"/>
      <c r="P207" s="152"/>
      <c r="Q207" s="161"/>
    </row>
    <row r="208" spans="1:17" ht="18" customHeight="1" x14ac:dyDescent="0.25">
      <c r="A208" s="161"/>
      <c r="B208" s="226"/>
      <c r="C208" s="168"/>
      <c r="D208" s="153"/>
      <c r="E208" s="163"/>
      <c r="F208" s="224"/>
      <c r="G208" s="165"/>
      <c r="H208" s="152"/>
      <c r="I208" s="166"/>
      <c r="J208" s="224"/>
      <c r="K208" s="165"/>
      <c r="L208" s="152"/>
      <c r="M208" s="166"/>
      <c r="N208" s="224"/>
      <c r="O208" s="165"/>
      <c r="P208" s="152"/>
      <c r="Q208" s="161"/>
    </row>
    <row r="209" spans="1:17" ht="18" customHeight="1" x14ac:dyDescent="0.25">
      <c r="A209" s="161"/>
      <c r="B209" s="226"/>
      <c r="C209" s="168"/>
      <c r="D209" s="153"/>
      <c r="E209" s="163"/>
      <c r="F209" s="224"/>
      <c r="G209" s="165"/>
      <c r="H209" s="152"/>
      <c r="I209" s="166"/>
      <c r="J209" s="224"/>
      <c r="K209" s="165"/>
      <c r="L209" s="152"/>
      <c r="M209" s="166"/>
      <c r="N209" s="224"/>
      <c r="O209" s="165"/>
      <c r="P209" s="152"/>
      <c r="Q209" s="161"/>
    </row>
    <row r="210" spans="1:17" ht="6.95" customHeight="1" x14ac:dyDescent="0.25">
      <c r="A210" s="161"/>
      <c r="B210" s="163"/>
      <c r="C210" s="163"/>
      <c r="D210" s="163"/>
      <c r="E210" s="163"/>
      <c r="F210" s="166"/>
      <c r="G210" s="166"/>
      <c r="H210" s="166"/>
      <c r="I210" s="166"/>
      <c r="J210" s="166"/>
      <c r="K210" s="166"/>
      <c r="L210" s="166"/>
      <c r="M210" s="166"/>
      <c r="N210" s="166"/>
      <c r="O210" s="166"/>
      <c r="P210" s="166"/>
      <c r="Q210" s="161"/>
    </row>
    <row r="211" spans="1:17" ht="18" customHeight="1" x14ac:dyDescent="0.25">
      <c r="A211" s="161"/>
      <c r="B211" s="153" t="s">
        <v>175</v>
      </c>
      <c r="C211" s="163"/>
      <c r="D211" s="153"/>
      <c r="E211" s="163"/>
      <c r="F211" s="224"/>
      <c r="G211" s="165"/>
      <c r="H211" s="152"/>
      <c r="I211" s="166"/>
      <c r="J211" s="224"/>
      <c r="K211" s="165"/>
      <c r="L211" s="152"/>
      <c r="M211" s="166"/>
      <c r="N211" s="224"/>
      <c r="O211" s="165"/>
      <c r="P211" s="152"/>
      <c r="Q211" s="161"/>
    </row>
    <row r="212" spans="1:17" ht="18" customHeight="1" x14ac:dyDescent="0.25">
      <c r="A212" s="161"/>
      <c r="B212" s="225" t="s">
        <v>174</v>
      </c>
      <c r="C212" s="167"/>
      <c r="D212" s="153"/>
      <c r="E212" s="163"/>
      <c r="F212" s="224"/>
      <c r="G212" s="165"/>
      <c r="H212" s="152"/>
      <c r="I212" s="166"/>
      <c r="J212" s="224"/>
      <c r="K212" s="165"/>
      <c r="L212" s="152"/>
      <c r="M212" s="166"/>
      <c r="N212" s="224"/>
      <c r="O212" s="165"/>
      <c r="P212" s="152"/>
      <c r="Q212" s="161"/>
    </row>
    <row r="213" spans="1:17" ht="18" customHeight="1" x14ac:dyDescent="0.25">
      <c r="A213" s="161"/>
      <c r="B213" s="226"/>
      <c r="C213" s="168"/>
      <c r="D213" s="153"/>
      <c r="E213" s="163"/>
      <c r="F213" s="224"/>
      <c r="G213" s="165"/>
      <c r="H213" s="152"/>
      <c r="I213" s="166"/>
      <c r="J213" s="224"/>
      <c r="K213" s="165"/>
      <c r="L213" s="152"/>
      <c r="M213" s="166"/>
      <c r="N213" s="224"/>
      <c r="O213" s="165"/>
      <c r="P213" s="152"/>
      <c r="Q213" s="161"/>
    </row>
    <row r="214" spans="1:17" ht="18" customHeight="1" x14ac:dyDescent="0.25">
      <c r="A214" s="161"/>
      <c r="B214" s="226"/>
      <c r="C214" s="168"/>
      <c r="D214" s="153"/>
      <c r="E214" s="163"/>
      <c r="F214" s="224"/>
      <c r="G214" s="165"/>
      <c r="H214" s="152"/>
      <c r="I214" s="166"/>
      <c r="J214" s="224"/>
      <c r="K214" s="165"/>
      <c r="L214" s="152"/>
      <c r="M214" s="166"/>
      <c r="N214" s="224"/>
      <c r="O214" s="165"/>
      <c r="P214" s="152"/>
      <c r="Q214" s="161"/>
    </row>
    <row r="215" spans="1:17" ht="6.95" customHeight="1" x14ac:dyDescent="0.25">
      <c r="A215" s="161"/>
      <c r="B215" s="163"/>
      <c r="C215" s="163"/>
      <c r="D215" s="163"/>
      <c r="E215" s="163"/>
      <c r="F215" s="166"/>
      <c r="G215" s="166"/>
      <c r="H215" s="166"/>
      <c r="I215" s="166"/>
      <c r="J215" s="166"/>
      <c r="K215" s="166"/>
      <c r="L215" s="166"/>
      <c r="M215" s="166"/>
      <c r="N215" s="166"/>
      <c r="O215" s="166"/>
      <c r="P215" s="166"/>
      <c r="Q215" s="161"/>
    </row>
    <row r="216" spans="1:17" ht="18" customHeight="1" x14ac:dyDescent="0.25">
      <c r="A216" s="161"/>
      <c r="B216" s="153" t="s">
        <v>175</v>
      </c>
      <c r="C216" s="163"/>
      <c r="D216" s="153"/>
      <c r="E216" s="163"/>
      <c r="F216" s="224"/>
      <c r="G216" s="165"/>
      <c r="H216" s="152"/>
      <c r="I216" s="166"/>
      <c r="J216" s="224"/>
      <c r="K216" s="165"/>
      <c r="L216" s="152"/>
      <c r="M216" s="166"/>
      <c r="N216" s="224"/>
      <c r="O216" s="165"/>
      <c r="P216" s="152"/>
      <c r="Q216" s="161"/>
    </row>
    <row r="217" spans="1:17" ht="18" customHeight="1" x14ac:dyDescent="0.25">
      <c r="A217" s="161"/>
      <c r="B217" s="225" t="s">
        <v>174</v>
      </c>
      <c r="C217" s="167"/>
      <c r="D217" s="153"/>
      <c r="E217" s="163"/>
      <c r="F217" s="224"/>
      <c r="G217" s="165"/>
      <c r="H217" s="152"/>
      <c r="I217" s="166"/>
      <c r="J217" s="224"/>
      <c r="K217" s="165"/>
      <c r="L217" s="152"/>
      <c r="M217" s="166"/>
      <c r="N217" s="224"/>
      <c r="O217" s="165"/>
      <c r="P217" s="152"/>
      <c r="Q217" s="161"/>
    </row>
    <row r="218" spans="1:17" ht="18" customHeight="1" x14ac:dyDescent="0.25">
      <c r="A218" s="161"/>
      <c r="B218" s="226"/>
      <c r="C218" s="168"/>
      <c r="D218" s="153"/>
      <c r="E218" s="163"/>
      <c r="F218" s="224"/>
      <c r="G218" s="165"/>
      <c r="H218" s="152"/>
      <c r="I218" s="166"/>
      <c r="J218" s="224"/>
      <c r="K218" s="165"/>
      <c r="L218" s="152"/>
      <c r="M218" s="166"/>
      <c r="N218" s="224"/>
      <c r="O218" s="165"/>
      <c r="P218" s="152"/>
      <c r="Q218" s="161"/>
    </row>
    <row r="219" spans="1:17" ht="18" customHeight="1" x14ac:dyDescent="0.25">
      <c r="A219" s="161"/>
      <c r="B219" s="226"/>
      <c r="C219" s="168"/>
      <c r="D219" s="153"/>
      <c r="E219" s="163"/>
      <c r="F219" s="224"/>
      <c r="G219" s="165"/>
      <c r="H219" s="152"/>
      <c r="I219" s="166"/>
      <c r="J219" s="224"/>
      <c r="K219" s="165"/>
      <c r="L219" s="152"/>
      <c r="M219" s="166"/>
      <c r="N219" s="224"/>
      <c r="O219" s="165"/>
      <c r="P219" s="152"/>
      <c r="Q219" s="161"/>
    </row>
    <row r="220" spans="1:17" ht="6.95" customHeight="1" x14ac:dyDescent="0.25">
      <c r="A220" s="161"/>
      <c r="B220" s="163"/>
      <c r="C220" s="163"/>
      <c r="D220" s="163"/>
      <c r="E220" s="163"/>
      <c r="F220" s="166"/>
      <c r="G220" s="166"/>
      <c r="H220" s="166"/>
      <c r="I220" s="166"/>
      <c r="J220" s="166"/>
      <c r="K220" s="166"/>
      <c r="L220" s="166"/>
      <c r="M220" s="166"/>
      <c r="N220" s="166"/>
      <c r="O220" s="166"/>
      <c r="P220" s="166"/>
      <c r="Q220" s="161"/>
    </row>
    <row r="221" spans="1:17" ht="18" customHeight="1" x14ac:dyDescent="0.25">
      <c r="A221" s="161"/>
      <c r="B221" s="153" t="s">
        <v>175</v>
      </c>
      <c r="C221" s="163"/>
      <c r="D221" s="153"/>
      <c r="E221" s="163"/>
      <c r="F221" s="224"/>
      <c r="G221" s="165"/>
      <c r="H221" s="152"/>
      <c r="I221" s="166"/>
      <c r="J221" s="224"/>
      <c r="K221" s="165"/>
      <c r="L221" s="152"/>
      <c r="M221" s="166"/>
      <c r="N221" s="224"/>
      <c r="O221" s="165"/>
      <c r="P221" s="152"/>
      <c r="Q221" s="161"/>
    </row>
    <row r="222" spans="1:17" ht="18" customHeight="1" x14ac:dyDescent="0.25">
      <c r="A222" s="161"/>
      <c r="B222" s="225" t="s">
        <v>174</v>
      </c>
      <c r="C222" s="167"/>
      <c r="D222" s="153"/>
      <c r="E222" s="163"/>
      <c r="F222" s="224"/>
      <c r="G222" s="165"/>
      <c r="H222" s="152"/>
      <c r="I222" s="166"/>
      <c r="J222" s="224"/>
      <c r="K222" s="165"/>
      <c r="L222" s="152"/>
      <c r="M222" s="166"/>
      <c r="N222" s="224"/>
      <c r="O222" s="165"/>
      <c r="P222" s="152"/>
      <c r="Q222" s="161"/>
    </row>
    <row r="223" spans="1:17" ht="18" customHeight="1" x14ac:dyDescent="0.25">
      <c r="A223" s="161"/>
      <c r="B223" s="226"/>
      <c r="C223" s="168"/>
      <c r="D223" s="153"/>
      <c r="E223" s="163"/>
      <c r="F223" s="224"/>
      <c r="G223" s="165"/>
      <c r="H223" s="152"/>
      <c r="I223" s="166"/>
      <c r="J223" s="224"/>
      <c r="K223" s="165"/>
      <c r="L223" s="152"/>
      <c r="M223" s="166"/>
      <c r="N223" s="224"/>
      <c r="O223" s="165"/>
      <c r="P223" s="152"/>
      <c r="Q223" s="161"/>
    </row>
    <row r="224" spans="1:17" ht="18" customHeight="1" x14ac:dyDescent="0.25">
      <c r="A224" s="161"/>
      <c r="B224" s="226"/>
      <c r="C224" s="168"/>
      <c r="D224" s="153"/>
      <c r="E224" s="163"/>
      <c r="F224" s="224"/>
      <c r="G224" s="165"/>
      <c r="H224" s="152"/>
      <c r="I224" s="166"/>
      <c r="J224" s="224"/>
      <c r="K224" s="165"/>
      <c r="L224" s="152"/>
      <c r="M224" s="166"/>
      <c r="N224" s="224"/>
      <c r="O224" s="165"/>
      <c r="P224" s="152"/>
      <c r="Q224" s="161"/>
    </row>
    <row r="225" spans="1:17" ht="6.95" customHeight="1" x14ac:dyDescent="0.25">
      <c r="A225" s="161"/>
      <c r="B225" s="163"/>
      <c r="C225" s="163"/>
      <c r="D225" s="163"/>
      <c r="E225" s="163"/>
      <c r="F225" s="166"/>
      <c r="G225" s="166"/>
      <c r="H225" s="166"/>
      <c r="I225" s="166"/>
      <c r="J225" s="166"/>
      <c r="K225" s="166"/>
      <c r="L225" s="166"/>
      <c r="M225" s="166"/>
      <c r="N225" s="166"/>
      <c r="O225" s="166"/>
      <c r="P225" s="166"/>
      <c r="Q225" s="161"/>
    </row>
    <row r="226" spans="1:17" ht="18" customHeight="1" x14ac:dyDescent="0.25">
      <c r="A226" s="161"/>
      <c r="B226" s="153" t="s">
        <v>175</v>
      </c>
      <c r="C226" s="163"/>
      <c r="D226" s="153"/>
      <c r="E226" s="163"/>
      <c r="F226" s="224"/>
      <c r="G226" s="165"/>
      <c r="H226" s="152"/>
      <c r="I226" s="166"/>
      <c r="J226" s="224"/>
      <c r="K226" s="165"/>
      <c r="L226" s="152"/>
      <c r="M226" s="166"/>
      <c r="N226" s="224"/>
      <c r="O226" s="165"/>
      <c r="P226" s="152"/>
      <c r="Q226" s="161"/>
    </row>
    <row r="227" spans="1:17" ht="18" customHeight="1" x14ac:dyDescent="0.25">
      <c r="A227" s="161"/>
      <c r="B227" s="225" t="s">
        <v>174</v>
      </c>
      <c r="C227" s="167"/>
      <c r="D227" s="153"/>
      <c r="E227" s="163"/>
      <c r="F227" s="224"/>
      <c r="G227" s="165"/>
      <c r="H227" s="152"/>
      <c r="I227" s="166"/>
      <c r="J227" s="224"/>
      <c r="K227" s="165"/>
      <c r="L227" s="152"/>
      <c r="M227" s="166"/>
      <c r="N227" s="224"/>
      <c r="O227" s="165"/>
      <c r="P227" s="152"/>
      <c r="Q227" s="161"/>
    </row>
    <row r="228" spans="1:17" ht="18" customHeight="1" x14ac:dyDescent="0.25">
      <c r="A228" s="161"/>
      <c r="B228" s="226"/>
      <c r="C228" s="168"/>
      <c r="D228" s="153"/>
      <c r="E228" s="163"/>
      <c r="F228" s="224"/>
      <c r="G228" s="165"/>
      <c r="H228" s="152"/>
      <c r="I228" s="166"/>
      <c r="J228" s="224"/>
      <c r="K228" s="165"/>
      <c r="L228" s="152"/>
      <c r="M228" s="166"/>
      <c r="N228" s="224"/>
      <c r="O228" s="165"/>
      <c r="P228" s="152"/>
      <c r="Q228" s="161"/>
    </row>
    <row r="229" spans="1:17" ht="18" customHeight="1" x14ac:dyDescent="0.25">
      <c r="A229" s="161"/>
      <c r="B229" s="226"/>
      <c r="C229" s="168"/>
      <c r="D229" s="153"/>
      <c r="E229" s="163"/>
      <c r="F229" s="224"/>
      <c r="G229" s="165"/>
      <c r="H229" s="152"/>
      <c r="I229" s="166"/>
      <c r="J229" s="224"/>
      <c r="K229" s="165"/>
      <c r="L229" s="152"/>
      <c r="M229" s="166"/>
      <c r="N229" s="224"/>
      <c r="O229" s="165"/>
      <c r="P229" s="152"/>
      <c r="Q229" s="161"/>
    </row>
    <row r="230" spans="1:17" ht="6.95" customHeight="1" x14ac:dyDescent="0.25">
      <c r="A230" s="161"/>
      <c r="B230" s="163"/>
      <c r="C230" s="163"/>
      <c r="D230" s="163"/>
      <c r="E230" s="163"/>
      <c r="F230" s="166"/>
      <c r="G230" s="166"/>
      <c r="H230" s="166"/>
      <c r="I230" s="166"/>
      <c r="J230" s="166"/>
      <c r="K230" s="166"/>
      <c r="L230" s="166"/>
      <c r="M230" s="166"/>
      <c r="N230" s="166"/>
      <c r="O230" s="166"/>
      <c r="P230" s="166"/>
      <c r="Q230" s="161"/>
    </row>
    <row r="231" spans="1:17" ht="18" customHeight="1" x14ac:dyDescent="0.25">
      <c r="A231" s="161"/>
      <c r="B231" s="153" t="s">
        <v>175</v>
      </c>
      <c r="C231" s="163"/>
      <c r="D231" s="153"/>
      <c r="E231" s="163"/>
      <c r="F231" s="224"/>
      <c r="G231" s="165"/>
      <c r="H231" s="152"/>
      <c r="I231" s="166"/>
      <c r="J231" s="224"/>
      <c r="K231" s="165"/>
      <c r="L231" s="152"/>
      <c r="M231" s="166"/>
      <c r="N231" s="224"/>
      <c r="O231" s="165"/>
      <c r="P231" s="152"/>
      <c r="Q231" s="161"/>
    </row>
    <row r="232" spans="1:17" ht="18" customHeight="1" x14ac:dyDescent="0.25">
      <c r="A232" s="161"/>
      <c r="B232" s="225" t="s">
        <v>174</v>
      </c>
      <c r="C232" s="167"/>
      <c r="D232" s="153"/>
      <c r="E232" s="163"/>
      <c r="F232" s="224"/>
      <c r="G232" s="165"/>
      <c r="H232" s="152"/>
      <c r="I232" s="166"/>
      <c r="J232" s="224"/>
      <c r="K232" s="165"/>
      <c r="L232" s="152"/>
      <c r="M232" s="166"/>
      <c r="N232" s="224"/>
      <c r="O232" s="165"/>
      <c r="P232" s="152"/>
      <c r="Q232" s="161"/>
    </row>
    <row r="233" spans="1:17" ht="18" customHeight="1" x14ac:dyDescent="0.25">
      <c r="A233" s="161"/>
      <c r="B233" s="226"/>
      <c r="C233" s="168"/>
      <c r="D233" s="153"/>
      <c r="E233" s="163"/>
      <c r="F233" s="224"/>
      <c r="G233" s="165"/>
      <c r="H233" s="152"/>
      <c r="I233" s="166"/>
      <c r="J233" s="224"/>
      <c r="K233" s="165"/>
      <c r="L233" s="152"/>
      <c r="M233" s="166"/>
      <c r="N233" s="224"/>
      <c r="O233" s="165"/>
      <c r="P233" s="152"/>
      <c r="Q233" s="161"/>
    </row>
    <row r="234" spans="1:17" ht="18" customHeight="1" x14ac:dyDescent="0.25">
      <c r="A234" s="161"/>
      <c r="B234" s="226"/>
      <c r="C234" s="168"/>
      <c r="D234" s="153"/>
      <c r="E234" s="163"/>
      <c r="F234" s="224"/>
      <c r="G234" s="165"/>
      <c r="H234" s="152"/>
      <c r="I234" s="166"/>
      <c r="J234" s="224"/>
      <c r="K234" s="165"/>
      <c r="L234" s="152"/>
      <c r="M234" s="166"/>
      <c r="N234" s="224"/>
      <c r="O234" s="165"/>
      <c r="P234" s="152"/>
      <c r="Q234" s="161"/>
    </row>
    <row r="235" spans="1:17" ht="6.95" customHeight="1" x14ac:dyDescent="0.25">
      <c r="A235" s="161"/>
      <c r="B235" s="163"/>
      <c r="C235" s="163"/>
      <c r="D235" s="163"/>
      <c r="E235" s="163"/>
      <c r="F235" s="166"/>
      <c r="G235" s="166"/>
      <c r="H235" s="166"/>
      <c r="I235" s="166"/>
      <c r="J235" s="166"/>
      <c r="K235" s="166"/>
      <c r="L235" s="166"/>
      <c r="M235" s="166"/>
      <c r="N235" s="166"/>
      <c r="O235" s="166"/>
      <c r="P235" s="166"/>
      <c r="Q235" s="161"/>
    </row>
    <row r="236" spans="1:17" ht="18" customHeight="1" x14ac:dyDescent="0.25">
      <c r="A236" s="161"/>
      <c r="B236" s="153" t="s">
        <v>175</v>
      </c>
      <c r="C236" s="163"/>
      <c r="D236" s="153"/>
      <c r="E236" s="163"/>
      <c r="F236" s="224"/>
      <c r="G236" s="165"/>
      <c r="H236" s="152"/>
      <c r="I236" s="166"/>
      <c r="J236" s="224"/>
      <c r="K236" s="165"/>
      <c r="L236" s="152"/>
      <c r="M236" s="166"/>
      <c r="N236" s="224"/>
      <c r="O236" s="165"/>
      <c r="P236" s="152"/>
      <c r="Q236" s="161"/>
    </row>
    <row r="237" spans="1:17" ht="18" customHeight="1" x14ac:dyDescent="0.25">
      <c r="A237" s="161"/>
      <c r="B237" s="225" t="s">
        <v>174</v>
      </c>
      <c r="C237" s="167"/>
      <c r="D237" s="153"/>
      <c r="E237" s="163"/>
      <c r="F237" s="224"/>
      <c r="G237" s="165"/>
      <c r="H237" s="152"/>
      <c r="I237" s="166"/>
      <c r="J237" s="224"/>
      <c r="K237" s="165"/>
      <c r="L237" s="152"/>
      <c r="M237" s="166"/>
      <c r="N237" s="224"/>
      <c r="O237" s="165"/>
      <c r="P237" s="152"/>
      <c r="Q237" s="161"/>
    </row>
    <row r="238" spans="1:17" ht="18" customHeight="1" x14ac:dyDescent="0.25">
      <c r="A238" s="161"/>
      <c r="B238" s="226"/>
      <c r="C238" s="168"/>
      <c r="D238" s="153"/>
      <c r="E238" s="163"/>
      <c r="F238" s="224"/>
      <c r="G238" s="165"/>
      <c r="H238" s="152"/>
      <c r="I238" s="166"/>
      <c r="J238" s="224"/>
      <c r="K238" s="165"/>
      <c r="L238" s="152"/>
      <c r="M238" s="166"/>
      <c r="N238" s="224"/>
      <c r="O238" s="165"/>
      <c r="P238" s="152"/>
      <c r="Q238" s="161"/>
    </row>
    <row r="239" spans="1:17" ht="18" customHeight="1" x14ac:dyDescent="0.25">
      <c r="A239" s="161"/>
      <c r="B239" s="226"/>
      <c r="C239" s="168"/>
      <c r="D239" s="153"/>
      <c r="E239" s="163"/>
      <c r="F239" s="224"/>
      <c r="G239" s="165"/>
      <c r="H239" s="152"/>
      <c r="I239" s="166"/>
      <c r="J239" s="224"/>
      <c r="K239" s="165"/>
      <c r="L239" s="152"/>
      <c r="M239" s="166"/>
      <c r="N239" s="224"/>
      <c r="O239" s="165"/>
      <c r="P239" s="152"/>
      <c r="Q239" s="161"/>
    </row>
    <row r="240" spans="1:17" ht="6.95" customHeight="1" x14ac:dyDescent="0.25">
      <c r="A240" s="161"/>
      <c r="B240" s="163"/>
      <c r="C240" s="163"/>
      <c r="D240" s="163"/>
      <c r="E240" s="163"/>
      <c r="F240" s="166"/>
      <c r="G240" s="166"/>
      <c r="H240" s="166"/>
      <c r="I240" s="166"/>
      <c r="J240" s="166"/>
      <c r="K240" s="166"/>
      <c r="L240" s="166"/>
      <c r="M240" s="166"/>
      <c r="N240" s="166"/>
      <c r="O240" s="166"/>
      <c r="P240" s="166"/>
      <c r="Q240" s="161"/>
    </row>
    <row r="241" spans="1:17" ht="18" customHeight="1" x14ac:dyDescent="0.25">
      <c r="A241" s="161"/>
      <c r="B241" s="153" t="s">
        <v>175</v>
      </c>
      <c r="C241" s="163"/>
      <c r="D241" s="153"/>
      <c r="E241" s="163"/>
      <c r="F241" s="224"/>
      <c r="G241" s="165"/>
      <c r="H241" s="152"/>
      <c r="I241" s="166"/>
      <c r="J241" s="224"/>
      <c r="K241" s="165"/>
      <c r="L241" s="152"/>
      <c r="M241" s="166"/>
      <c r="N241" s="224"/>
      <c r="O241" s="165"/>
      <c r="P241" s="152"/>
      <c r="Q241" s="161"/>
    </row>
    <row r="242" spans="1:17" ht="18" customHeight="1" x14ac:dyDescent="0.25">
      <c r="A242" s="161"/>
      <c r="B242" s="225" t="s">
        <v>174</v>
      </c>
      <c r="C242" s="167"/>
      <c r="D242" s="153"/>
      <c r="E242" s="163"/>
      <c r="F242" s="224"/>
      <c r="G242" s="165"/>
      <c r="H242" s="152"/>
      <c r="I242" s="166"/>
      <c r="J242" s="224"/>
      <c r="K242" s="165"/>
      <c r="L242" s="152"/>
      <c r="M242" s="166"/>
      <c r="N242" s="224"/>
      <c r="O242" s="165"/>
      <c r="P242" s="152"/>
      <c r="Q242" s="161"/>
    </row>
    <row r="243" spans="1:17" ht="18" customHeight="1" x14ac:dyDescent="0.25">
      <c r="A243" s="161"/>
      <c r="B243" s="226"/>
      <c r="C243" s="168"/>
      <c r="D243" s="153"/>
      <c r="E243" s="163"/>
      <c r="F243" s="224"/>
      <c r="G243" s="165"/>
      <c r="H243" s="152"/>
      <c r="I243" s="166"/>
      <c r="J243" s="224"/>
      <c r="K243" s="165"/>
      <c r="L243" s="152"/>
      <c r="M243" s="166"/>
      <c r="N243" s="224"/>
      <c r="O243" s="165"/>
      <c r="P243" s="152"/>
      <c r="Q243" s="161"/>
    </row>
    <row r="244" spans="1:17" ht="18" customHeight="1" x14ac:dyDescent="0.25">
      <c r="A244" s="161"/>
      <c r="B244" s="226"/>
      <c r="C244" s="168"/>
      <c r="D244" s="153"/>
      <c r="E244" s="163"/>
      <c r="F244" s="224"/>
      <c r="G244" s="165"/>
      <c r="H244" s="152"/>
      <c r="I244" s="166"/>
      <c r="J244" s="224"/>
      <c r="K244" s="165"/>
      <c r="L244" s="152"/>
      <c r="M244" s="166"/>
      <c r="N244" s="224"/>
      <c r="O244" s="165"/>
      <c r="P244" s="152"/>
      <c r="Q244" s="161"/>
    </row>
    <row r="245" spans="1:17" ht="6.95" customHeight="1" x14ac:dyDescent="0.25">
      <c r="A245" s="161"/>
      <c r="B245" s="163"/>
      <c r="C245" s="163"/>
      <c r="D245" s="163"/>
      <c r="E245" s="163"/>
      <c r="F245" s="166"/>
      <c r="G245" s="166"/>
      <c r="H245" s="166"/>
      <c r="I245" s="166"/>
      <c r="J245" s="166"/>
      <c r="K245" s="166"/>
      <c r="L245" s="166"/>
      <c r="M245" s="166"/>
      <c r="N245" s="166"/>
      <c r="O245" s="166"/>
      <c r="P245" s="166"/>
      <c r="Q245" s="161"/>
    </row>
    <row r="246" spans="1:17" ht="18" customHeight="1" x14ac:dyDescent="0.25">
      <c r="A246" s="161"/>
      <c r="B246" s="153" t="s">
        <v>175</v>
      </c>
      <c r="C246" s="163"/>
      <c r="D246" s="153"/>
      <c r="E246" s="163"/>
      <c r="F246" s="224"/>
      <c r="G246" s="165"/>
      <c r="H246" s="152"/>
      <c r="I246" s="166"/>
      <c r="J246" s="224"/>
      <c r="K246" s="165"/>
      <c r="L246" s="152"/>
      <c r="M246" s="166"/>
      <c r="N246" s="224"/>
      <c r="O246" s="165"/>
      <c r="P246" s="152"/>
      <c r="Q246" s="161"/>
    </row>
    <row r="247" spans="1:17" ht="18" customHeight="1" x14ac:dyDescent="0.25">
      <c r="A247" s="161"/>
      <c r="B247" s="225" t="s">
        <v>174</v>
      </c>
      <c r="C247" s="167"/>
      <c r="D247" s="153"/>
      <c r="E247" s="163"/>
      <c r="F247" s="224"/>
      <c r="G247" s="165"/>
      <c r="H247" s="152"/>
      <c r="I247" s="166"/>
      <c r="J247" s="224"/>
      <c r="K247" s="165"/>
      <c r="L247" s="152"/>
      <c r="M247" s="166"/>
      <c r="N247" s="224"/>
      <c r="O247" s="165"/>
      <c r="P247" s="152"/>
      <c r="Q247" s="161"/>
    </row>
    <row r="248" spans="1:17" ht="18" customHeight="1" x14ac:dyDescent="0.25">
      <c r="A248" s="161"/>
      <c r="B248" s="226"/>
      <c r="C248" s="168"/>
      <c r="D248" s="153"/>
      <c r="E248" s="163"/>
      <c r="F248" s="224"/>
      <c r="G248" s="165"/>
      <c r="H248" s="152"/>
      <c r="I248" s="166"/>
      <c r="J248" s="224"/>
      <c r="K248" s="165"/>
      <c r="L248" s="152"/>
      <c r="M248" s="166"/>
      <c r="N248" s="224"/>
      <c r="O248" s="165"/>
      <c r="P248" s="152"/>
      <c r="Q248" s="161"/>
    </row>
    <row r="249" spans="1:17" ht="18" customHeight="1" x14ac:dyDescent="0.25">
      <c r="A249" s="161"/>
      <c r="B249" s="226"/>
      <c r="C249" s="168"/>
      <c r="D249" s="153"/>
      <c r="E249" s="163"/>
      <c r="F249" s="224"/>
      <c r="G249" s="165"/>
      <c r="H249" s="152"/>
      <c r="I249" s="166"/>
      <c r="J249" s="224"/>
      <c r="K249" s="165"/>
      <c r="L249" s="152"/>
      <c r="M249" s="166"/>
      <c r="N249" s="224"/>
      <c r="O249" s="165"/>
      <c r="P249" s="152"/>
      <c r="Q249" s="161"/>
    </row>
    <row r="250" spans="1:17" ht="6.95" customHeight="1" x14ac:dyDescent="0.25">
      <c r="A250" s="161"/>
      <c r="B250" s="163"/>
      <c r="C250" s="163"/>
      <c r="D250" s="163"/>
      <c r="E250" s="163"/>
      <c r="F250" s="166"/>
      <c r="G250" s="166"/>
      <c r="H250" s="166"/>
      <c r="I250" s="166"/>
      <c r="J250" s="166"/>
      <c r="K250" s="166"/>
      <c r="L250" s="166"/>
      <c r="M250" s="166"/>
      <c r="N250" s="166"/>
      <c r="O250" s="166"/>
      <c r="P250" s="166"/>
      <c r="Q250" s="161"/>
    </row>
    <row r="251" spans="1:17" ht="18" customHeight="1" x14ac:dyDescent="0.25">
      <c r="A251" s="161"/>
      <c r="B251" s="153" t="s">
        <v>175</v>
      </c>
      <c r="C251" s="163"/>
      <c r="D251" s="153"/>
      <c r="E251" s="163"/>
      <c r="F251" s="224"/>
      <c r="G251" s="165"/>
      <c r="H251" s="152"/>
      <c r="I251" s="166"/>
      <c r="J251" s="224"/>
      <c r="K251" s="165"/>
      <c r="L251" s="152"/>
      <c r="M251" s="166"/>
      <c r="N251" s="224"/>
      <c r="O251" s="165"/>
      <c r="P251" s="152"/>
      <c r="Q251" s="161"/>
    </row>
    <row r="252" spans="1:17" ht="18" customHeight="1" x14ac:dyDescent="0.25">
      <c r="A252" s="161"/>
      <c r="B252" s="225" t="s">
        <v>174</v>
      </c>
      <c r="C252" s="167"/>
      <c r="D252" s="153"/>
      <c r="E252" s="163"/>
      <c r="F252" s="224"/>
      <c r="G252" s="165"/>
      <c r="H252" s="152"/>
      <c r="I252" s="166"/>
      <c r="J252" s="224"/>
      <c r="K252" s="165"/>
      <c r="L252" s="152"/>
      <c r="M252" s="166"/>
      <c r="N252" s="224"/>
      <c r="O252" s="165"/>
      <c r="P252" s="152"/>
      <c r="Q252" s="161"/>
    </row>
    <row r="253" spans="1:17" ht="18" customHeight="1" x14ac:dyDescent="0.25">
      <c r="A253" s="161"/>
      <c r="B253" s="226"/>
      <c r="C253" s="168"/>
      <c r="D253" s="153"/>
      <c r="E253" s="163"/>
      <c r="F253" s="224"/>
      <c r="G253" s="165"/>
      <c r="H253" s="152"/>
      <c r="I253" s="166"/>
      <c r="J253" s="224"/>
      <c r="K253" s="165"/>
      <c r="L253" s="152"/>
      <c r="M253" s="166"/>
      <c r="N253" s="224"/>
      <c r="O253" s="165"/>
      <c r="P253" s="152"/>
      <c r="Q253" s="161"/>
    </row>
    <row r="254" spans="1:17" ht="18" customHeight="1" x14ac:dyDescent="0.25">
      <c r="A254" s="161"/>
      <c r="B254" s="226"/>
      <c r="C254" s="168"/>
      <c r="D254" s="153"/>
      <c r="E254" s="163"/>
      <c r="F254" s="224"/>
      <c r="G254" s="165"/>
      <c r="H254" s="152"/>
      <c r="I254" s="166"/>
      <c r="J254" s="224"/>
      <c r="K254" s="165"/>
      <c r="L254" s="152"/>
      <c r="M254" s="166"/>
      <c r="N254" s="224"/>
      <c r="O254" s="165"/>
      <c r="P254" s="152"/>
      <c r="Q254" s="161"/>
    </row>
    <row r="255" spans="1:17" ht="6.95" customHeight="1" x14ac:dyDescent="0.25">
      <c r="A255" s="161"/>
      <c r="B255" s="163"/>
      <c r="C255" s="163"/>
      <c r="D255" s="163"/>
      <c r="E255" s="163"/>
      <c r="F255" s="166"/>
      <c r="G255" s="166"/>
      <c r="H255" s="166"/>
      <c r="I255" s="166"/>
      <c r="J255" s="166"/>
      <c r="K255" s="166"/>
      <c r="L255" s="166"/>
      <c r="M255" s="166"/>
      <c r="N255" s="166"/>
      <c r="O255" s="166"/>
      <c r="P255" s="166"/>
      <c r="Q255" s="161"/>
    </row>
    <row r="256" spans="1:17" ht="18" customHeight="1" x14ac:dyDescent="0.25">
      <c r="A256" s="161"/>
      <c r="B256" s="153" t="s">
        <v>175</v>
      </c>
      <c r="C256" s="163"/>
      <c r="D256" s="153"/>
      <c r="E256" s="163"/>
      <c r="F256" s="224"/>
      <c r="G256" s="165"/>
      <c r="H256" s="152"/>
      <c r="I256" s="166"/>
      <c r="J256" s="224"/>
      <c r="K256" s="165"/>
      <c r="L256" s="152"/>
      <c r="M256" s="166"/>
      <c r="N256" s="224"/>
      <c r="O256" s="165"/>
      <c r="P256" s="152"/>
      <c r="Q256" s="161"/>
    </row>
    <row r="257" spans="1:17" ht="18" customHeight="1" x14ac:dyDescent="0.25">
      <c r="A257" s="161"/>
      <c r="B257" s="225" t="s">
        <v>174</v>
      </c>
      <c r="C257" s="167"/>
      <c r="D257" s="153"/>
      <c r="E257" s="163"/>
      <c r="F257" s="224"/>
      <c r="G257" s="165"/>
      <c r="H257" s="152"/>
      <c r="I257" s="166"/>
      <c r="J257" s="224"/>
      <c r="K257" s="165"/>
      <c r="L257" s="152"/>
      <c r="M257" s="166"/>
      <c r="N257" s="224"/>
      <c r="O257" s="165"/>
      <c r="P257" s="152"/>
      <c r="Q257" s="161"/>
    </row>
    <row r="258" spans="1:17" ht="18" customHeight="1" x14ac:dyDescent="0.25">
      <c r="A258" s="161"/>
      <c r="B258" s="226"/>
      <c r="C258" s="168"/>
      <c r="D258" s="153"/>
      <c r="E258" s="163"/>
      <c r="F258" s="224"/>
      <c r="G258" s="165"/>
      <c r="H258" s="152"/>
      <c r="I258" s="166"/>
      <c r="J258" s="224"/>
      <c r="K258" s="165"/>
      <c r="L258" s="152"/>
      <c r="M258" s="166"/>
      <c r="N258" s="224"/>
      <c r="O258" s="165"/>
      <c r="P258" s="152"/>
      <c r="Q258" s="161"/>
    </row>
    <row r="259" spans="1:17" ht="18" customHeight="1" x14ac:dyDescent="0.25">
      <c r="A259" s="161"/>
      <c r="B259" s="226"/>
      <c r="C259" s="168"/>
      <c r="D259" s="153"/>
      <c r="E259" s="163"/>
      <c r="F259" s="224"/>
      <c r="G259" s="165"/>
      <c r="H259" s="152"/>
      <c r="I259" s="166"/>
      <c r="J259" s="224"/>
      <c r="K259" s="165"/>
      <c r="L259" s="152"/>
      <c r="M259" s="166"/>
      <c r="N259" s="224"/>
      <c r="O259" s="165"/>
      <c r="P259" s="152"/>
      <c r="Q259" s="161"/>
    </row>
    <row r="260" spans="1:17" ht="6.95" customHeight="1" x14ac:dyDescent="0.25">
      <c r="A260" s="161"/>
      <c r="B260" s="163"/>
      <c r="C260" s="163"/>
      <c r="D260" s="163"/>
      <c r="E260" s="163"/>
      <c r="F260" s="166"/>
      <c r="G260" s="166"/>
      <c r="H260" s="166"/>
      <c r="I260" s="166"/>
      <c r="J260" s="166"/>
      <c r="K260" s="166"/>
      <c r="L260" s="166"/>
      <c r="M260" s="166"/>
      <c r="N260" s="166"/>
      <c r="O260" s="166"/>
      <c r="P260" s="166"/>
      <c r="Q260" s="161"/>
    </row>
    <row r="261" spans="1:17" ht="18" customHeight="1" x14ac:dyDescent="0.25">
      <c r="A261" s="161"/>
      <c r="B261" s="153" t="s">
        <v>175</v>
      </c>
      <c r="C261" s="163"/>
      <c r="D261" s="153"/>
      <c r="E261" s="163"/>
      <c r="F261" s="224"/>
      <c r="G261" s="165"/>
      <c r="H261" s="152"/>
      <c r="I261" s="166"/>
      <c r="J261" s="224"/>
      <c r="K261" s="165"/>
      <c r="L261" s="152"/>
      <c r="M261" s="166"/>
      <c r="N261" s="224"/>
      <c r="O261" s="165"/>
      <c r="P261" s="152"/>
      <c r="Q261" s="161"/>
    </row>
    <row r="262" spans="1:17" ht="18" customHeight="1" x14ac:dyDescent="0.25">
      <c r="A262" s="161"/>
      <c r="B262" s="225" t="s">
        <v>174</v>
      </c>
      <c r="C262" s="167"/>
      <c r="D262" s="153"/>
      <c r="E262" s="163"/>
      <c r="F262" s="224"/>
      <c r="G262" s="165"/>
      <c r="H262" s="152"/>
      <c r="I262" s="166"/>
      <c r="J262" s="224"/>
      <c r="K262" s="165"/>
      <c r="L262" s="152"/>
      <c r="M262" s="166"/>
      <c r="N262" s="224"/>
      <c r="O262" s="165"/>
      <c r="P262" s="152"/>
      <c r="Q262" s="161"/>
    </row>
    <row r="263" spans="1:17" ht="18" customHeight="1" x14ac:dyDescent="0.25">
      <c r="A263" s="161"/>
      <c r="B263" s="226"/>
      <c r="C263" s="168"/>
      <c r="D263" s="153"/>
      <c r="E263" s="163"/>
      <c r="F263" s="224"/>
      <c r="G263" s="165"/>
      <c r="H263" s="152"/>
      <c r="I263" s="166"/>
      <c r="J263" s="224"/>
      <c r="K263" s="165"/>
      <c r="L263" s="152"/>
      <c r="M263" s="166"/>
      <c r="N263" s="224"/>
      <c r="O263" s="165"/>
      <c r="P263" s="152"/>
      <c r="Q263" s="161"/>
    </row>
    <row r="264" spans="1:17" ht="18" customHeight="1" x14ac:dyDescent="0.25">
      <c r="A264" s="161"/>
      <c r="B264" s="226"/>
      <c r="C264" s="168"/>
      <c r="D264" s="153"/>
      <c r="E264" s="163"/>
      <c r="F264" s="224"/>
      <c r="G264" s="165"/>
      <c r="H264" s="152"/>
      <c r="I264" s="166"/>
      <c r="J264" s="224"/>
      <c r="K264" s="165"/>
      <c r="L264" s="152"/>
      <c r="M264" s="166"/>
      <c r="N264" s="224"/>
      <c r="O264" s="165"/>
      <c r="P264" s="152"/>
      <c r="Q264" s="161"/>
    </row>
    <row r="265" spans="1:17" ht="6.95" customHeight="1" x14ac:dyDescent="0.25">
      <c r="A265" s="161"/>
      <c r="B265" s="163"/>
      <c r="C265" s="163"/>
      <c r="D265" s="163"/>
      <c r="E265" s="163"/>
      <c r="F265" s="166"/>
      <c r="G265" s="166"/>
      <c r="H265" s="166"/>
      <c r="I265" s="166"/>
      <c r="J265" s="166"/>
      <c r="K265" s="166"/>
      <c r="L265" s="166"/>
      <c r="M265" s="166"/>
      <c r="N265" s="166"/>
      <c r="O265" s="166"/>
      <c r="P265" s="166"/>
      <c r="Q265" s="161"/>
    </row>
    <row r="266" spans="1:17" ht="18" customHeight="1" x14ac:dyDescent="0.25">
      <c r="A266" s="161"/>
      <c r="B266" s="153" t="s">
        <v>175</v>
      </c>
      <c r="C266" s="163"/>
      <c r="D266" s="153"/>
      <c r="E266" s="163"/>
      <c r="F266" s="224"/>
      <c r="G266" s="165"/>
      <c r="H266" s="152"/>
      <c r="I266" s="166"/>
      <c r="J266" s="224"/>
      <c r="K266" s="165"/>
      <c r="L266" s="152"/>
      <c r="M266" s="166"/>
      <c r="N266" s="224"/>
      <c r="O266" s="165"/>
      <c r="P266" s="152"/>
      <c r="Q266" s="161"/>
    </row>
    <row r="267" spans="1:17" ht="18" customHeight="1" x14ac:dyDescent="0.25">
      <c r="A267" s="161"/>
      <c r="B267" s="225" t="s">
        <v>174</v>
      </c>
      <c r="C267" s="167"/>
      <c r="D267" s="153"/>
      <c r="E267" s="163"/>
      <c r="F267" s="224"/>
      <c r="G267" s="165"/>
      <c r="H267" s="152"/>
      <c r="I267" s="166"/>
      <c r="J267" s="224"/>
      <c r="K267" s="165"/>
      <c r="L267" s="152"/>
      <c r="M267" s="166"/>
      <c r="N267" s="224"/>
      <c r="O267" s="165"/>
      <c r="P267" s="152"/>
      <c r="Q267" s="161"/>
    </row>
    <row r="268" spans="1:17" ht="18" customHeight="1" x14ac:dyDescent="0.25">
      <c r="A268" s="161"/>
      <c r="B268" s="226"/>
      <c r="C268" s="168"/>
      <c r="D268" s="153"/>
      <c r="E268" s="163"/>
      <c r="F268" s="224"/>
      <c r="G268" s="165"/>
      <c r="H268" s="152"/>
      <c r="I268" s="166"/>
      <c r="J268" s="224"/>
      <c r="K268" s="165"/>
      <c r="L268" s="152"/>
      <c r="M268" s="166"/>
      <c r="N268" s="224"/>
      <c r="O268" s="165"/>
      <c r="P268" s="152"/>
      <c r="Q268" s="161"/>
    </row>
    <row r="269" spans="1:17" ht="18" customHeight="1" x14ac:dyDescent="0.25">
      <c r="A269" s="161"/>
      <c r="B269" s="226"/>
      <c r="C269" s="168"/>
      <c r="D269" s="153"/>
      <c r="E269" s="163"/>
      <c r="F269" s="224"/>
      <c r="G269" s="165"/>
      <c r="H269" s="152"/>
      <c r="I269" s="166"/>
      <c r="J269" s="224"/>
      <c r="K269" s="165"/>
      <c r="L269" s="152"/>
      <c r="M269" s="166"/>
      <c r="N269" s="224"/>
      <c r="O269" s="165"/>
      <c r="P269" s="152"/>
      <c r="Q269" s="161"/>
    </row>
    <row r="270" spans="1:17" ht="6.95" customHeight="1" x14ac:dyDescent="0.25">
      <c r="A270" s="161"/>
      <c r="B270" s="163"/>
      <c r="C270" s="163"/>
      <c r="D270" s="163"/>
      <c r="E270" s="163"/>
      <c r="F270" s="166"/>
      <c r="G270" s="166"/>
      <c r="H270" s="166"/>
      <c r="I270" s="166"/>
      <c r="J270" s="166"/>
      <c r="K270" s="166"/>
      <c r="L270" s="166"/>
      <c r="M270" s="166"/>
      <c r="N270" s="166"/>
      <c r="O270" s="166"/>
      <c r="P270" s="166"/>
      <c r="Q270" s="161"/>
    </row>
    <row r="271" spans="1:17" ht="18" customHeight="1" x14ac:dyDescent="0.25">
      <c r="A271" s="161"/>
      <c r="B271" s="153" t="s">
        <v>175</v>
      </c>
      <c r="C271" s="163"/>
      <c r="D271" s="153"/>
      <c r="E271" s="163"/>
      <c r="F271" s="224"/>
      <c r="G271" s="165"/>
      <c r="H271" s="152"/>
      <c r="I271" s="166"/>
      <c r="J271" s="224"/>
      <c r="K271" s="165"/>
      <c r="L271" s="152"/>
      <c r="M271" s="166"/>
      <c r="N271" s="224"/>
      <c r="O271" s="165"/>
      <c r="P271" s="152"/>
      <c r="Q271" s="161"/>
    </row>
    <row r="272" spans="1:17" ht="18" customHeight="1" x14ac:dyDescent="0.25">
      <c r="A272" s="161"/>
      <c r="B272" s="225" t="s">
        <v>174</v>
      </c>
      <c r="C272" s="167"/>
      <c r="D272" s="153"/>
      <c r="E272" s="163"/>
      <c r="F272" s="224"/>
      <c r="G272" s="165"/>
      <c r="H272" s="152"/>
      <c r="I272" s="166"/>
      <c r="J272" s="224"/>
      <c r="K272" s="165"/>
      <c r="L272" s="152"/>
      <c r="M272" s="166"/>
      <c r="N272" s="224"/>
      <c r="O272" s="165"/>
      <c r="P272" s="152"/>
      <c r="Q272" s="161"/>
    </row>
    <row r="273" spans="1:17" ht="18" customHeight="1" x14ac:dyDescent="0.25">
      <c r="A273" s="161"/>
      <c r="B273" s="226"/>
      <c r="C273" s="168"/>
      <c r="D273" s="153"/>
      <c r="E273" s="163"/>
      <c r="F273" s="224"/>
      <c r="G273" s="165"/>
      <c r="H273" s="152"/>
      <c r="I273" s="166"/>
      <c r="J273" s="224"/>
      <c r="K273" s="165"/>
      <c r="L273" s="152"/>
      <c r="M273" s="166"/>
      <c r="N273" s="224"/>
      <c r="O273" s="165"/>
      <c r="P273" s="152"/>
      <c r="Q273" s="161"/>
    </row>
    <row r="274" spans="1:17" ht="18" customHeight="1" x14ac:dyDescent="0.25">
      <c r="A274" s="161"/>
      <c r="B274" s="226"/>
      <c r="C274" s="168"/>
      <c r="D274" s="153"/>
      <c r="E274" s="163"/>
      <c r="F274" s="224"/>
      <c r="G274" s="165"/>
      <c r="H274" s="152"/>
      <c r="I274" s="166"/>
      <c r="J274" s="224"/>
      <c r="K274" s="165"/>
      <c r="L274" s="152"/>
      <c r="M274" s="166"/>
      <c r="N274" s="224"/>
      <c r="O274" s="165"/>
      <c r="P274" s="152"/>
      <c r="Q274" s="161"/>
    </row>
    <row r="275" spans="1:17" ht="6.95" customHeight="1" x14ac:dyDescent="0.25">
      <c r="A275" s="161"/>
      <c r="B275" s="163"/>
      <c r="C275" s="163"/>
      <c r="D275" s="163"/>
      <c r="E275" s="163"/>
      <c r="F275" s="166"/>
      <c r="G275" s="166"/>
      <c r="H275" s="166"/>
      <c r="I275" s="166"/>
      <c r="J275" s="166"/>
      <c r="K275" s="166"/>
      <c r="L275" s="166"/>
      <c r="M275" s="166"/>
      <c r="N275" s="166"/>
      <c r="O275" s="166"/>
      <c r="P275" s="166"/>
      <c r="Q275" s="161"/>
    </row>
    <row r="276" spans="1:17" ht="18" customHeight="1" x14ac:dyDescent="0.25">
      <c r="A276" s="161"/>
      <c r="B276" s="153" t="s">
        <v>175</v>
      </c>
      <c r="C276" s="163"/>
      <c r="D276" s="153"/>
      <c r="E276" s="163"/>
      <c r="F276" s="224"/>
      <c r="G276" s="165"/>
      <c r="H276" s="152"/>
      <c r="I276" s="166"/>
      <c r="J276" s="224"/>
      <c r="K276" s="165"/>
      <c r="L276" s="152"/>
      <c r="M276" s="166"/>
      <c r="N276" s="224"/>
      <c r="O276" s="165"/>
      <c r="P276" s="152"/>
      <c r="Q276" s="161"/>
    </row>
    <row r="277" spans="1:17" ht="18" customHeight="1" x14ac:dyDescent="0.25">
      <c r="A277" s="161"/>
      <c r="B277" s="225" t="s">
        <v>174</v>
      </c>
      <c r="C277" s="167"/>
      <c r="D277" s="153"/>
      <c r="E277" s="163"/>
      <c r="F277" s="224"/>
      <c r="G277" s="165"/>
      <c r="H277" s="152"/>
      <c r="I277" s="166"/>
      <c r="J277" s="224"/>
      <c r="K277" s="165"/>
      <c r="L277" s="152"/>
      <c r="M277" s="166"/>
      <c r="N277" s="224"/>
      <c r="O277" s="165"/>
      <c r="P277" s="152"/>
      <c r="Q277" s="161"/>
    </row>
    <row r="278" spans="1:17" ht="18" customHeight="1" x14ac:dyDescent="0.25">
      <c r="A278" s="161"/>
      <c r="B278" s="226"/>
      <c r="C278" s="168"/>
      <c r="D278" s="153"/>
      <c r="E278" s="163"/>
      <c r="F278" s="224"/>
      <c r="G278" s="165"/>
      <c r="H278" s="152"/>
      <c r="I278" s="166"/>
      <c r="J278" s="224"/>
      <c r="K278" s="165"/>
      <c r="L278" s="152"/>
      <c r="M278" s="166"/>
      <c r="N278" s="224"/>
      <c r="O278" s="165"/>
      <c r="P278" s="152"/>
      <c r="Q278" s="161"/>
    </row>
    <row r="279" spans="1:17" ht="18" customHeight="1" x14ac:dyDescent="0.25">
      <c r="A279" s="161"/>
      <c r="B279" s="226"/>
      <c r="C279" s="168"/>
      <c r="D279" s="153"/>
      <c r="E279" s="163"/>
      <c r="F279" s="224"/>
      <c r="G279" s="165"/>
      <c r="H279" s="152"/>
      <c r="I279" s="166"/>
      <c r="J279" s="224"/>
      <c r="K279" s="165"/>
      <c r="L279" s="152"/>
      <c r="M279" s="166"/>
      <c r="N279" s="224"/>
      <c r="O279" s="165"/>
      <c r="P279" s="152"/>
      <c r="Q279" s="161"/>
    </row>
    <row r="280" spans="1:17" ht="6.95" customHeight="1" x14ac:dyDescent="0.25">
      <c r="A280" s="161"/>
      <c r="B280" s="163"/>
      <c r="C280" s="163"/>
      <c r="D280" s="163"/>
      <c r="E280" s="163"/>
      <c r="F280" s="166"/>
      <c r="G280" s="166"/>
      <c r="H280" s="166"/>
      <c r="I280" s="166"/>
      <c r="J280" s="166"/>
      <c r="K280" s="166"/>
      <c r="L280" s="166"/>
      <c r="M280" s="166"/>
      <c r="N280" s="166"/>
      <c r="O280" s="166"/>
      <c r="P280" s="166"/>
      <c r="Q280" s="161"/>
    </row>
    <row r="281" spans="1:17" ht="18" customHeight="1" x14ac:dyDescent="0.25">
      <c r="A281" s="161"/>
      <c r="B281" s="153" t="s">
        <v>175</v>
      </c>
      <c r="C281" s="163"/>
      <c r="D281" s="153"/>
      <c r="E281" s="163"/>
      <c r="F281" s="224"/>
      <c r="G281" s="165"/>
      <c r="H281" s="152"/>
      <c r="I281" s="166"/>
      <c r="J281" s="224"/>
      <c r="K281" s="165"/>
      <c r="L281" s="152"/>
      <c r="M281" s="166"/>
      <c r="N281" s="224"/>
      <c r="O281" s="165"/>
      <c r="P281" s="152"/>
      <c r="Q281" s="161"/>
    </row>
    <row r="282" spans="1:17" ht="18" customHeight="1" x14ac:dyDescent="0.25">
      <c r="A282" s="161"/>
      <c r="B282" s="225" t="s">
        <v>174</v>
      </c>
      <c r="C282" s="167"/>
      <c r="D282" s="153"/>
      <c r="E282" s="163"/>
      <c r="F282" s="224"/>
      <c r="G282" s="165"/>
      <c r="H282" s="152"/>
      <c r="I282" s="166"/>
      <c r="J282" s="224"/>
      <c r="K282" s="165"/>
      <c r="L282" s="152"/>
      <c r="M282" s="166"/>
      <c r="N282" s="224"/>
      <c r="O282" s="165"/>
      <c r="P282" s="152"/>
      <c r="Q282" s="161"/>
    </row>
    <row r="283" spans="1:17" ht="18" customHeight="1" x14ac:dyDescent="0.25">
      <c r="A283" s="161"/>
      <c r="B283" s="226"/>
      <c r="C283" s="168"/>
      <c r="D283" s="153"/>
      <c r="E283" s="163"/>
      <c r="F283" s="224"/>
      <c r="G283" s="165"/>
      <c r="H283" s="152"/>
      <c r="I283" s="166"/>
      <c r="J283" s="224"/>
      <c r="K283" s="165"/>
      <c r="L283" s="152"/>
      <c r="M283" s="166"/>
      <c r="N283" s="224"/>
      <c r="O283" s="165"/>
      <c r="P283" s="152"/>
      <c r="Q283" s="161"/>
    </row>
    <row r="284" spans="1:17" ht="18" customHeight="1" x14ac:dyDescent="0.25">
      <c r="A284" s="161"/>
      <c r="B284" s="226"/>
      <c r="C284" s="168"/>
      <c r="D284" s="153"/>
      <c r="E284" s="163"/>
      <c r="F284" s="224"/>
      <c r="G284" s="165"/>
      <c r="H284" s="152"/>
      <c r="I284" s="166"/>
      <c r="J284" s="224"/>
      <c r="K284" s="165"/>
      <c r="L284" s="152"/>
      <c r="M284" s="166"/>
      <c r="N284" s="224"/>
      <c r="O284" s="165"/>
      <c r="P284" s="152"/>
      <c r="Q284" s="161"/>
    </row>
    <row r="285" spans="1:17" ht="6.95" customHeight="1" x14ac:dyDescent="0.25">
      <c r="A285" s="161"/>
      <c r="B285" s="163"/>
      <c r="C285" s="163"/>
      <c r="D285" s="163"/>
      <c r="E285" s="163"/>
      <c r="F285" s="166"/>
      <c r="G285" s="166"/>
      <c r="H285" s="166"/>
      <c r="I285" s="166"/>
      <c r="J285" s="166"/>
      <c r="K285" s="166"/>
      <c r="L285" s="166"/>
      <c r="M285" s="166"/>
      <c r="N285" s="166"/>
      <c r="O285" s="166"/>
      <c r="P285" s="166"/>
      <c r="Q285" s="161"/>
    </row>
    <row r="286" spans="1:17" ht="18" customHeight="1" x14ac:dyDescent="0.25">
      <c r="A286" s="161"/>
      <c r="B286" s="153" t="s">
        <v>175</v>
      </c>
      <c r="C286" s="163"/>
      <c r="D286" s="153"/>
      <c r="E286" s="163"/>
      <c r="F286" s="224"/>
      <c r="G286" s="165"/>
      <c r="H286" s="152"/>
      <c r="I286" s="166"/>
      <c r="J286" s="224"/>
      <c r="K286" s="165"/>
      <c r="L286" s="152"/>
      <c r="M286" s="166"/>
      <c r="N286" s="224"/>
      <c r="O286" s="165"/>
      <c r="P286" s="152"/>
      <c r="Q286" s="161"/>
    </row>
    <row r="287" spans="1:17" ht="18" customHeight="1" x14ac:dyDescent="0.25">
      <c r="A287" s="161"/>
      <c r="B287" s="225" t="s">
        <v>174</v>
      </c>
      <c r="C287" s="167"/>
      <c r="D287" s="153"/>
      <c r="E287" s="163"/>
      <c r="F287" s="224"/>
      <c r="G287" s="165"/>
      <c r="H287" s="152"/>
      <c r="I287" s="166"/>
      <c r="J287" s="224"/>
      <c r="K287" s="165"/>
      <c r="L287" s="152"/>
      <c r="M287" s="166"/>
      <c r="N287" s="224"/>
      <c r="O287" s="165"/>
      <c r="P287" s="152"/>
      <c r="Q287" s="161"/>
    </row>
    <row r="288" spans="1:17" ht="18" customHeight="1" x14ac:dyDescent="0.25">
      <c r="A288" s="161"/>
      <c r="B288" s="226"/>
      <c r="C288" s="168"/>
      <c r="D288" s="153"/>
      <c r="E288" s="163"/>
      <c r="F288" s="224"/>
      <c r="G288" s="165"/>
      <c r="H288" s="152"/>
      <c r="I288" s="166"/>
      <c r="J288" s="224"/>
      <c r="K288" s="165"/>
      <c r="L288" s="152"/>
      <c r="M288" s="166"/>
      <c r="N288" s="224"/>
      <c r="O288" s="165"/>
      <c r="P288" s="152"/>
      <c r="Q288" s="161"/>
    </row>
    <row r="289" spans="1:17" ht="18" customHeight="1" x14ac:dyDescent="0.25">
      <c r="A289" s="161"/>
      <c r="B289" s="226"/>
      <c r="C289" s="168"/>
      <c r="D289" s="153"/>
      <c r="E289" s="163"/>
      <c r="F289" s="224"/>
      <c r="G289" s="165"/>
      <c r="H289" s="152"/>
      <c r="I289" s="166"/>
      <c r="J289" s="224"/>
      <c r="K289" s="165"/>
      <c r="L289" s="152"/>
      <c r="M289" s="166"/>
      <c r="N289" s="224"/>
      <c r="O289" s="165"/>
      <c r="P289" s="152"/>
      <c r="Q289" s="161"/>
    </row>
    <row r="290" spans="1:17" ht="6.95" customHeight="1" x14ac:dyDescent="0.25">
      <c r="A290" s="161"/>
      <c r="B290" s="163"/>
      <c r="C290" s="163"/>
      <c r="D290" s="163"/>
      <c r="E290" s="163"/>
      <c r="F290" s="166"/>
      <c r="G290" s="166"/>
      <c r="H290" s="166"/>
      <c r="I290" s="166"/>
      <c r="J290" s="166"/>
      <c r="K290" s="166"/>
      <c r="L290" s="166"/>
      <c r="M290" s="166"/>
      <c r="N290" s="166"/>
      <c r="O290" s="166"/>
      <c r="P290" s="166"/>
      <c r="Q290" s="161"/>
    </row>
    <row r="291" spans="1:17" ht="18" customHeight="1" x14ac:dyDescent="0.25">
      <c r="A291" s="161"/>
      <c r="B291" s="153" t="s">
        <v>175</v>
      </c>
      <c r="C291" s="163"/>
      <c r="D291" s="153"/>
      <c r="E291" s="163"/>
      <c r="F291" s="224"/>
      <c r="G291" s="165"/>
      <c r="H291" s="152"/>
      <c r="I291" s="166"/>
      <c r="J291" s="224"/>
      <c r="K291" s="165"/>
      <c r="L291" s="152"/>
      <c r="M291" s="166"/>
      <c r="N291" s="224"/>
      <c r="O291" s="165"/>
      <c r="P291" s="152"/>
      <c r="Q291" s="161"/>
    </row>
    <row r="292" spans="1:17" ht="18" customHeight="1" x14ac:dyDescent="0.25">
      <c r="A292" s="161"/>
      <c r="B292" s="225" t="s">
        <v>174</v>
      </c>
      <c r="C292" s="167"/>
      <c r="D292" s="153"/>
      <c r="E292" s="163"/>
      <c r="F292" s="224"/>
      <c r="G292" s="165"/>
      <c r="H292" s="152"/>
      <c r="I292" s="166"/>
      <c r="J292" s="224"/>
      <c r="K292" s="165"/>
      <c r="L292" s="152"/>
      <c r="M292" s="166"/>
      <c r="N292" s="224"/>
      <c r="O292" s="165"/>
      <c r="P292" s="152"/>
      <c r="Q292" s="161"/>
    </row>
    <row r="293" spans="1:17" ht="18" customHeight="1" x14ac:dyDescent="0.25">
      <c r="A293" s="161"/>
      <c r="B293" s="226"/>
      <c r="C293" s="168"/>
      <c r="D293" s="153"/>
      <c r="E293" s="163"/>
      <c r="F293" s="224"/>
      <c r="G293" s="165"/>
      <c r="H293" s="152"/>
      <c r="I293" s="166"/>
      <c r="J293" s="224"/>
      <c r="K293" s="165"/>
      <c r="L293" s="152"/>
      <c r="M293" s="166"/>
      <c r="N293" s="224"/>
      <c r="O293" s="165"/>
      <c r="P293" s="152"/>
      <c r="Q293" s="161"/>
    </row>
    <row r="294" spans="1:17" ht="18" customHeight="1" x14ac:dyDescent="0.25">
      <c r="A294" s="161"/>
      <c r="B294" s="226"/>
      <c r="C294" s="168"/>
      <c r="D294" s="153"/>
      <c r="E294" s="163"/>
      <c r="F294" s="224"/>
      <c r="G294" s="165"/>
      <c r="H294" s="152"/>
      <c r="I294" s="166"/>
      <c r="J294" s="224"/>
      <c r="K294" s="165"/>
      <c r="L294" s="152"/>
      <c r="M294" s="166"/>
      <c r="N294" s="224"/>
      <c r="O294" s="165"/>
      <c r="P294" s="152"/>
      <c r="Q294" s="161"/>
    </row>
    <row r="295" spans="1:17" ht="6.95" customHeight="1" x14ac:dyDescent="0.25">
      <c r="A295" s="161"/>
      <c r="B295" s="163"/>
      <c r="C295" s="163"/>
      <c r="D295" s="163"/>
      <c r="E295" s="163"/>
      <c r="F295" s="166"/>
      <c r="G295" s="166"/>
      <c r="H295" s="166"/>
      <c r="I295" s="166"/>
      <c r="J295" s="166"/>
      <c r="K295" s="166"/>
      <c r="L295" s="166"/>
      <c r="M295" s="166"/>
      <c r="N295" s="166"/>
      <c r="O295" s="166"/>
      <c r="P295" s="166"/>
      <c r="Q295" s="161"/>
    </row>
    <row r="296" spans="1:17" ht="18" customHeight="1" x14ac:dyDescent="0.25">
      <c r="A296" s="161"/>
      <c r="B296" s="153" t="s">
        <v>175</v>
      </c>
      <c r="C296" s="163"/>
      <c r="D296" s="153"/>
      <c r="E296" s="163"/>
      <c r="F296" s="224"/>
      <c r="G296" s="165"/>
      <c r="H296" s="152"/>
      <c r="I296" s="166"/>
      <c r="J296" s="224"/>
      <c r="K296" s="165"/>
      <c r="L296" s="152"/>
      <c r="M296" s="166"/>
      <c r="N296" s="224"/>
      <c r="O296" s="165"/>
      <c r="P296" s="152"/>
      <c r="Q296" s="161"/>
    </row>
    <row r="297" spans="1:17" ht="18" customHeight="1" x14ac:dyDescent="0.25">
      <c r="A297" s="161"/>
      <c r="B297" s="225" t="s">
        <v>174</v>
      </c>
      <c r="C297" s="167"/>
      <c r="D297" s="153"/>
      <c r="E297" s="163"/>
      <c r="F297" s="224"/>
      <c r="G297" s="165"/>
      <c r="H297" s="152"/>
      <c r="I297" s="166"/>
      <c r="J297" s="224"/>
      <c r="K297" s="165"/>
      <c r="L297" s="152"/>
      <c r="M297" s="166"/>
      <c r="N297" s="224"/>
      <c r="O297" s="165"/>
      <c r="P297" s="152"/>
      <c r="Q297" s="161"/>
    </row>
    <row r="298" spans="1:17" ht="18" customHeight="1" x14ac:dyDescent="0.25">
      <c r="A298" s="161"/>
      <c r="B298" s="226"/>
      <c r="C298" s="168"/>
      <c r="D298" s="153"/>
      <c r="E298" s="163"/>
      <c r="F298" s="224"/>
      <c r="G298" s="165"/>
      <c r="H298" s="152"/>
      <c r="I298" s="166"/>
      <c r="J298" s="224"/>
      <c r="K298" s="165"/>
      <c r="L298" s="152"/>
      <c r="M298" s="166"/>
      <c r="N298" s="224"/>
      <c r="O298" s="165"/>
      <c r="P298" s="152"/>
      <c r="Q298" s="161"/>
    </row>
    <row r="299" spans="1:17" ht="18" customHeight="1" x14ac:dyDescent="0.25">
      <c r="A299" s="161"/>
      <c r="B299" s="226"/>
      <c r="C299" s="168"/>
      <c r="D299" s="153"/>
      <c r="E299" s="163"/>
      <c r="F299" s="224"/>
      <c r="G299" s="165"/>
      <c r="H299" s="152"/>
      <c r="I299" s="166"/>
      <c r="J299" s="224"/>
      <c r="K299" s="165"/>
      <c r="L299" s="152"/>
      <c r="M299" s="166"/>
      <c r="N299" s="224"/>
      <c r="O299" s="165"/>
      <c r="P299" s="152"/>
      <c r="Q299" s="161"/>
    </row>
    <row r="300" spans="1:17" ht="6.95" customHeight="1" x14ac:dyDescent="0.25">
      <c r="A300" s="161"/>
      <c r="B300" s="163"/>
      <c r="C300" s="163"/>
      <c r="D300" s="163"/>
      <c r="E300" s="163"/>
      <c r="F300" s="166"/>
      <c r="G300" s="166"/>
      <c r="H300" s="166"/>
      <c r="I300" s="166"/>
      <c r="J300" s="166"/>
      <c r="K300" s="166"/>
      <c r="L300" s="166"/>
      <c r="M300" s="166"/>
      <c r="N300" s="166"/>
      <c r="O300" s="166"/>
      <c r="P300" s="166"/>
      <c r="Q300" s="161"/>
    </row>
    <row r="301" spans="1:17" ht="18" customHeight="1" x14ac:dyDescent="0.25">
      <c r="A301" s="161"/>
      <c r="B301" s="153" t="s">
        <v>175</v>
      </c>
      <c r="C301" s="163"/>
      <c r="D301" s="153"/>
      <c r="E301" s="163"/>
      <c r="F301" s="224"/>
      <c r="G301" s="165"/>
      <c r="H301" s="152"/>
      <c r="I301" s="166"/>
      <c r="J301" s="224"/>
      <c r="K301" s="165"/>
      <c r="L301" s="152"/>
      <c r="M301" s="166"/>
      <c r="N301" s="224"/>
      <c r="O301" s="165"/>
      <c r="P301" s="152"/>
      <c r="Q301" s="161"/>
    </row>
    <row r="302" spans="1:17" ht="18" customHeight="1" x14ac:dyDescent="0.25">
      <c r="A302" s="161"/>
      <c r="B302" s="225" t="s">
        <v>174</v>
      </c>
      <c r="C302" s="167"/>
      <c r="D302" s="153"/>
      <c r="E302" s="163"/>
      <c r="F302" s="224"/>
      <c r="G302" s="165"/>
      <c r="H302" s="152"/>
      <c r="I302" s="166"/>
      <c r="J302" s="224"/>
      <c r="K302" s="165"/>
      <c r="L302" s="152"/>
      <c r="M302" s="166"/>
      <c r="N302" s="224"/>
      <c r="O302" s="165"/>
      <c r="P302" s="152"/>
      <c r="Q302" s="161"/>
    </row>
    <row r="303" spans="1:17" ht="18" customHeight="1" x14ac:dyDescent="0.25">
      <c r="A303" s="161"/>
      <c r="B303" s="226"/>
      <c r="C303" s="168"/>
      <c r="D303" s="153"/>
      <c r="E303" s="163"/>
      <c r="F303" s="224"/>
      <c r="G303" s="165"/>
      <c r="H303" s="152"/>
      <c r="I303" s="166"/>
      <c r="J303" s="224"/>
      <c r="K303" s="165"/>
      <c r="L303" s="152"/>
      <c r="M303" s="166"/>
      <c r="N303" s="224"/>
      <c r="O303" s="165"/>
      <c r="P303" s="152"/>
      <c r="Q303" s="161"/>
    </row>
    <row r="304" spans="1:17" ht="18" customHeight="1" x14ac:dyDescent="0.25">
      <c r="A304" s="161"/>
      <c r="B304" s="226"/>
      <c r="C304" s="168"/>
      <c r="D304" s="153"/>
      <c r="E304" s="163"/>
      <c r="F304" s="224"/>
      <c r="G304" s="165"/>
      <c r="H304" s="152"/>
      <c r="I304" s="166"/>
      <c r="J304" s="224"/>
      <c r="K304" s="165"/>
      <c r="L304" s="152"/>
      <c r="M304" s="166"/>
      <c r="N304" s="224"/>
      <c r="O304" s="165"/>
      <c r="P304" s="152"/>
      <c r="Q304" s="161"/>
    </row>
    <row r="305" spans="1:17" ht="6.95" customHeight="1" x14ac:dyDescent="0.25">
      <c r="A305" s="161"/>
      <c r="B305" s="163"/>
      <c r="C305" s="163"/>
      <c r="D305" s="163"/>
      <c r="E305" s="163"/>
      <c r="F305" s="166"/>
      <c r="G305" s="166"/>
      <c r="H305" s="166"/>
      <c r="I305" s="166"/>
      <c r="J305" s="166"/>
      <c r="K305" s="166"/>
      <c r="L305" s="166"/>
      <c r="M305" s="166"/>
      <c r="N305" s="166"/>
      <c r="O305" s="166"/>
      <c r="P305" s="166"/>
      <c r="Q305" s="161"/>
    </row>
    <row r="306" spans="1:17" ht="18" customHeight="1" x14ac:dyDescent="0.25">
      <c r="A306" s="161"/>
      <c r="B306" s="153" t="s">
        <v>175</v>
      </c>
      <c r="C306" s="163"/>
      <c r="D306" s="153"/>
      <c r="E306" s="163"/>
      <c r="F306" s="224"/>
      <c r="G306" s="165"/>
      <c r="H306" s="152"/>
      <c r="I306" s="166"/>
      <c r="J306" s="224"/>
      <c r="K306" s="165"/>
      <c r="L306" s="152"/>
      <c r="M306" s="166"/>
      <c r="N306" s="224"/>
      <c r="O306" s="165"/>
      <c r="P306" s="152"/>
      <c r="Q306" s="161"/>
    </row>
    <row r="307" spans="1:17" ht="18" customHeight="1" x14ac:dyDescent="0.25">
      <c r="A307" s="161"/>
      <c r="B307" s="225" t="s">
        <v>174</v>
      </c>
      <c r="C307" s="167"/>
      <c r="D307" s="153"/>
      <c r="E307" s="163"/>
      <c r="F307" s="224"/>
      <c r="G307" s="165"/>
      <c r="H307" s="152"/>
      <c r="I307" s="166"/>
      <c r="J307" s="224"/>
      <c r="K307" s="165"/>
      <c r="L307" s="152"/>
      <c r="M307" s="166"/>
      <c r="N307" s="224"/>
      <c r="O307" s="165"/>
      <c r="P307" s="152"/>
      <c r="Q307" s="161"/>
    </row>
    <row r="308" spans="1:17" ht="18" customHeight="1" x14ac:dyDescent="0.25">
      <c r="A308" s="161"/>
      <c r="B308" s="226"/>
      <c r="C308" s="168"/>
      <c r="D308" s="153"/>
      <c r="E308" s="163"/>
      <c r="F308" s="224"/>
      <c r="G308" s="165"/>
      <c r="H308" s="152"/>
      <c r="I308" s="166"/>
      <c r="J308" s="224"/>
      <c r="K308" s="165"/>
      <c r="L308" s="152"/>
      <c r="M308" s="166"/>
      <c r="N308" s="224"/>
      <c r="O308" s="165"/>
      <c r="P308" s="152"/>
      <c r="Q308" s="161"/>
    </row>
    <row r="309" spans="1:17" ht="18" customHeight="1" x14ac:dyDescent="0.25">
      <c r="A309" s="161"/>
      <c r="B309" s="226"/>
      <c r="C309" s="168"/>
      <c r="D309" s="153"/>
      <c r="E309" s="163"/>
      <c r="F309" s="224"/>
      <c r="G309" s="165"/>
      <c r="H309" s="152"/>
      <c r="I309" s="166"/>
      <c r="J309" s="224"/>
      <c r="K309" s="165"/>
      <c r="L309" s="152"/>
      <c r="M309" s="166"/>
      <c r="N309" s="224"/>
      <c r="O309" s="165"/>
      <c r="P309" s="152"/>
      <c r="Q309" s="161"/>
    </row>
    <row r="310" spans="1:17" ht="6.95" customHeight="1" x14ac:dyDescent="0.25">
      <c r="A310" s="161"/>
      <c r="B310" s="163"/>
      <c r="C310" s="163"/>
      <c r="D310" s="163"/>
      <c r="E310" s="163"/>
      <c r="F310" s="166"/>
      <c r="G310" s="166"/>
      <c r="H310" s="166"/>
      <c r="I310" s="166"/>
      <c r="J310" s="166"/>
      <c r="K310" s="166"/>
      <c r="L310" s="166"/>
      <c r="M310" s="166"/>
      <c r="N310" s="166"/>
      <c r="O310" s="166"/>
      <c r="P310" s="166"/>
      <c r="Q310" s="161"/>
    </row>
    <row r="311" spans="1:17" ht="18" customHeight="1" x14ac:dyDescent="0.25">
      <c r="A311" s="161"/>
      <c r="B311" s="153" t="s">
        <v>175</v>
      </c>
      <c r="C311" s="163"/>
      <c r="D311" s="153"/>
      <c r="E311" s="163"/>
      <c r="F311" s="224"/>
      <c r="G311" s="165"/>
      <c r="H311" s="152"/>
      <c r="I311" s="166"/>
      <c r="J311" s="224"/>
      <c r="K311" s="165"/>
      <c r="L311" s="152"/>
      <c r="M311" s="166"/>
      <c r="N311" s="224"/>
      <c r="O311" s="165"/>
      <c r="P311" s="152"/>
      <c r="Q311" s="161"/>
    </row>
    <row r="312" spans="1:17" ht="18" customHeight="1" x14ac:dyDescent="0.25">
      <c r="A312" s="161"/>
      <c r="B312" s="225" t="s">
        <v>174</v>
      </c>
      <c r="C312" s="167"/>
      <c r="D312" s="153"/>
      <c r="E312" s="163"/>
      <c r="F312" s="224"/>
      <c r="G312" s="165"/>
      <c r="H312" s="152"/>
      <c r="I312" s="166"/>
      <c r="J312" s="224"/>
      <c r="K312" s="165"/>
      <c r="L312" s="152"/>
      <c r="M312" s="166"/>
      <c r="N312" s="224"/>
      <c r="O312" s="165"/>
      <c r="P312" s="152"/>
      <c r="Q312" s="161"/>
    </row>
    <row r="313" spans="1:17" ht="18" customHeight="1" x14ac:dyDescent="0.25">
      <c r="A313" s="161"/>
      <c r="B313" s="226"/>
      <c r="C313" s="168"/>
      <c r="D313" s="153"/>
      <c r="E313" s="163"/>
      <c r="F313" s="224"/>
      <c r="G313" s="165"/>
      <c r="H313" s="152"/>
      <c r="I313" s="166"/>
      <c r="J313" s="224"/>
      <c r="K313" s="165"/>
      <c r="L313" s="152"/>
      <c r="M313" s="166"/>
      <c r="N313" s="224"/>
      <c r="O313" s="165"/>
      <c r="P313" s="152"/>
      <c r="Q313" s="161"/>
    </row>
    <row r="314" spans="1:17" ht="18" customHeight="1" x14ac:dyDescent="0.25">
      <c r="A314" s="161"/>
      <c r="B314" s="226"/>
      <c r="C314" s="168"/>
      <c r="D314" s="153"/>
      <c r="E314" s="163"/>
      <c r="F314" s="224"/>
      <c r="G314" s="165"/>
      <c r="H314" s="152"/>
      <c r="I314" s="166"/>
      <c r="J314" s="224"/>
      <c r="K314" s="165"/>
      <c r="L314" s="152"/>
      <c r="M314" s="166"/>
      <c r="N314" s="224"/>
      <c r="O314" s="165"/>
      <c r="P314" s="152"/>
      <c r="Q314" s="161"/>
    </row>
    <row r="315" spans="1:17" ht="6.95" customHeight="1" x14ac:dyDescent="0.25">
      <c r="A315" s="161"/>
      <c r="B315" s="163"/>
      <c r="C315" s="163"/>
      <c r="D315" s="163"/>
      <c r="E315" s="163"/>
      <c r="F315" s="166"/>
      <c r="G315" s="166"/>
      <c r="H315" s="166"/>
      <c r="I315" s="166"/>
      <c r="J315" s="166"/>
      <c r="K315" s="166"/>
      <c r="L315" s="166"/>
      <c r="M315" s="166"/>
      <c r="N315" s="166"/>
      <c r="O315" s="166"/>
      <c r="P315" s="166"/>
      <c r="Q315" s="161"/>
    </row>
    <row r="316" spans="1:17" ht="18" customHeight="1" x14ac:dyDescent="0.25">
      <c r="A316" s="161"/>
      <c r="B316" s="153" t="s">
        <v>175</v>
      </c>
      <c r="C316" s="163"/>
      <c r="D316" s="153"/>
      <c r="E316" s="163"/>
      <c r="F316" s="224"/>
      <c r="G316" s="165"/>
      <c r="H316" s="152"/>
      <c r="I316" s="166"/>
      <c r="J316" s="224"/>
      <c r="K316" s="165"/>
      <c r="L316" s="152"/>
      <c r="M316" s="166"/>
      <c r="N316" s="224"/>
      <c r="O316" s="165"/>
      <c r="P316" s="152"/>
      <c r="Q316" s="161"/>
    </row>
    <row r="317" spans="1:17" ht="18" customHeight="1" x14ac:dyDescent="0.25">
      <c r="A317" s="161"/>
      <c r="B317" s="225" t="s">
        <v>174</v>
      </c>
      <c r="C317" s="167"/>
      <c r="D317" s="153"/>
      <c r="E317" s="163"/>
      <c r="F317" s="224"/>
      <c r="G317" s="165"/>
      <c r="H317" s="152"/>
      <c r="I317" s="166"/>
      <c r="J317" s="224"/>
      <c r="K317" s="165"/>
      <c r="L317" s="152"/>
      <c r="M317" s="166"/>
      <c r="N317" s="224"/>
      <c r="O317" s="165"/>
      <c r="P317" s="152"/>
      <c r="Q317" s="161"/>
    </row>
    <row r="318" spans="1:17" ht="18" customHeight="1" x14ac:dyDescent="0.25">
      <c r="A318" s="161"/>
      <c r="B318" s="226"/>
      <c r="C318" s="168"/>
      <c r="D318" s="153"/>
      <c r="E318" s="163"/>
      <c r="F318" s="224"/>
      <c r="G318" s="165"/>
      <c r="H318" s="152"/>
      <c r="I318" s="166"/>
      <c r="J318" s="224"/>
      <c r="K318" s="165"/>
      <c r="L318" s="152"/>
      <c r="M318" s="166"/>
      <c r="N318" s="224"/>
      <c r="O318" s="165"/>
      <c r="P318" s="152"/>
      <c r="Q318" s="161"/>
    </row>
    <row r="319" spans="1:17" ht="18" customHeight="1" x14ac:dyDescent="0.25">
      <c r="A319" s="161"/>
      <c r="B319" s="226"/>
      <c r="C319" s="168"/>
      <c r="D319" s="153"/>
      <c r="E319" s="163"/>
      <c r="F319" s="224"/>
      <c r="G319" s="165"/>
      <c r="H319" s="152"/>
      <c r="I319" s="166"/>
      <c r="J319" s="224"/>
      <c r="K319" s="165"/>
      <c r="L319" s="152"/>
      <c r="M319" s="166"/>
      <c r="N319" s="224"/>
      <c r="O319" s="165"/>
      <c r="P319" s="152"/>
      <c r="Q319" s="161"/>
    </row>
    <row r="320" spans="1:17" ht="6.95" customHeight="1" x14ac:dyDescent="0.25">
      <c r="A320" s="161"/>
      <c r="B320" s="163"/>
      <c r="C320" s="163"/>
      <c r="D320" s="163"/>
      <c r="E320" s="163"/>
      <c r="F320" s="166"/>
      <c r="G320" s="166"/>
      <c r="H320" s="166"/>
      <c r="I320" s="166"/>
      <c r="J320" s="166"/>
      <c r="K320" s="166"/>
      <c r="L320" s="166"/>
      <c r="M320" s="166"/>
      <c r="N320" s="166"/>
      <c r="O320" s="166"/>
      <c r="P320" s="166"/>
      <c r="Q320" s="161"/>
    </row>
    <row r="321" spans="1:17" ht="18" customHeight="1" x14ac:dyDescent="0.25">
      <c r="A321" s="161"/>
      <c r="B321" s="153" t="s">
        <v>175</v>
      </c>
      <c r="C321" s="163"/>
      <c r="D321" s="153"/>
      <c r="E321" s="163"/>
      <c r="F321" s="224"/>
      <c r="G321" s="165"/>
      <c r="H321" s="152"/>
      <c r="I321" s="166"/>
      <c r="J321" s="224"/>
      <c r="K321" s="165"/>
      <c r="L321" s="152"/>
      <c r="M321" s="166"/>
      <c r="N321" s="224"/>
      <c r="O321" s="165"/>
      <c r="P321" s="152"/>
      <c r="Q321" s="161"/>
    </row>
    <row r="322" spans="1:17" ht="18" customHeight="1" x14ac:dyDescent="0.25">
      <c r="A322" s="161"/>
      <c r="B322" s="225" t="s">
        <v>174</v>
      </c>
      <c r="C322" s="167"/>
      <c r="D322" s="153"/>
      <c r="E322" s="163"/>
      <c r="F322" s="224"/>
      <c r="G322" s="165"/>
      <c r="H322" s="152"/>
      <c r="I322" s="166"/>
      <c r="J322" s="224"/>
      <c r="K322" s="165"/>
      <c r="L322" s="152"/>
      <c r="M322" s="166"/>
      <c r="N322" s="224"/>
      <c r="O322" s="165"/>
      <c r="P322" s="152"/>
      <c r="Q322" s="161"/>
    </row>
    <row r="323" spans="1:17" ht="18" customHeight="1" x14ac:dyDescent="0.25">
      <c r="A323" s="161"/>
      <c r="B323" s="226"/>
      <c r="C323" s="168"/>
      <c r="D323" s="153"/>
      <c r="E323" s="163"/>
      <c r="F323" s="224"/>
      <c r="G323" s="165"/>
      <c r="H323" s="152"/>
      <c r="I323" s="166"/>
      <c r="J323" s="224"/>
      <c r="K323" s="165"/>
      <c r="L323" s="152"/>
      <c r="M323" s="166"/>
      <c r="N323" s="224"/>
      <c r="O323" s="165"/>
      <c r="P323" s="152"/>
      <c r="Q323" s="161"/>
    </row>
    <row r="324" spans="1:17" ht="18" customHeight="1" x14ac:dyDescent="0.25">
      <c r="A324" s="161"/>
      <c r="B324" s="226"/>
      <c r="C324" s="168"/>
      <c r="D324" s="153"/>
      <c r="E324" s="163"/>
      <c r="F324" s="224"/>
      <c r="G324" s="165"/>
      <c r="H324" s="152"/>
      <c r="I324" s="166"/>
      <c r="J324" s="224"/>
      <c r="K324" s="165"/>
      <c r="L324" s="152"/>
      <c r="M324" s="166"/>
      <c r="N324" s="224"/>
      <c r="O324" s="165"/>
      <c r="P324" s="152"/>
      <c r="Q324" s="161"/>
    </row>
    <row r="325" spans="1:17" ht="6.95" customHeight="1" x14ac:dyDescent="0.25">
      <c r="A325" s="161"/>
      <c r="B325" s="163"/>
      <c r="C325" s="163"/>
      <c r="D325" s="163"/>
      <c r="E325" s="163"/>
      <c r="F325" s="166"/>
      <c r="G325" s="166"/>
      <c r="H325" s="166"/>
      <c r="I325" s="166"/>
      <c r="J325" s="166"/>
      <c r="K325" s="166"/>
      <c r="L325" s="166"/>
      <c r="M325" s="166"/>
      <c r="N325" s="166"/>
      <c r="O325" s="166"/>
      <c r="P325" s="166"/>
      <c r="Q325" s="161"/>
    </row>
    <row r="326" spans="1:17" ht="18" customHeight="1" x14ac:dyDescent="0.25">
      <c r="A326" s="161"/>
      <c r="B326" s="153" t="s">
        <v>175</v>
      </c>
      <c r="C326" s="163"/>
      <c r="D326" s="153"/>
      <c r="E326" s="163"/>
      <c r="F326" s="224"/>
      <c r="G326" s="165"/>
      <c r="H326" s="152"/>
      <c r="I326" s="166"/>
      <c r="J326" s="224"/>
      <c r="K326" s="165"/>
      <c r="L326" s="152"/>
      <c r="M326" s="166"/>
      <c r="N326" s="224"/>
      <c r="O326" s="165"/>
      <c r="P326" s="152"/>
      <c r="Q326" s="161"/>
    </row>
    <row r="327" spans="1:17" ht="18" customHeight="1" x14ac:dyDescent="0.25">
      <c r="A327" s="161"/>
      <c r="B327" s="225" t="s">
        <v>174</v>
      </c>
      <c r="C327" s="167"/>
      <c r="D327" s="153"/>
      <c r="E327" s="163"/>
      <c r="F327" s="224"/>
      <c r="G327" s="165"/>
      <c r="H327" s="152"/>
      <c r="I327" s="166"/>
      <c r="J327" s="224"/>
      <c r="K327" s="165"/>
      <c r="L327" s="152"/>
      <c r="M327" s="166"/>
      <c r="N327" s="224"/>
      <c r="O327" s="165"/>
      <c r="P327" s="152"/>
      <c r="Q327" s="161"/>
    </row>
    <row r="328" spans="1:17" ht="18" customHeight="1" x14ac:dyDescent="0.25">
      <c r="A328" s="161"/>
      <c r="B328" s="226"/>
      <c r="C328" s="168"/>
      <c r="D328" s="153"/>
      <c r="E328" s="163"/>
      <c r="F328" s="224"/>
      <c r="G328" s="165"/>
      <c r="H328" s="152"/>
      <c r="I328" s="166"/>
      <c r="J328" s="224"/>
      <c r="K328" s="165"/>
      <c r="L328" s="152"/>
      <c r="M328" s="166"/>
      <c r="N328" s="224"/>
      <c r="O328" s="165"/>
      <c r="P328" s="152"/>
      <c r="Q328" s="161"/>
    </row>
    <row r="329" spans="1:17" ht="18" customHeight="1" x14ac:dyDescent="0.25">
      <c r="A329" s="161"/>
      <c r="B329" s="226"/>
      <c r="C329" s="168"/>
      <c r="D329" s="153"/>
      <c r="E329" s="163"/>
      <c r="F329" s="224"/>
      <c r="G329" s="165"/>
      <c r="H329" s="152"/>
      <c r="I329" s="166"/>
      <c r="J329" s="224"/>
      <c r="K329" s="165"/>
      <c r="L329" s="152"/>
      <c r="M329" s="166"/>
      <c r="N329" s="224"/>
      <c r="O329" s="165"/>
      <c r="P329" s="152"/>
      <c r="Q329" s="161"/>
    </row>
    <row r="330" spans="1:17" ht="6.95" customHeight="1" x14ac:dyDescent="0.25">
      <c r="A330" s="161"/>
      <c r="B330" s="163"/>
      <c r="C330" s="163"/>
      <c r="D330" s="163"/>
      <c r="E330" s="163"/>
      <c r="F330" s="166"/>
      <c r="G330" s="166"/>
      <c r="H330" s="166"/>
      <c r="I330" s="166"/>
      <c r="J330" s="166"/>
      <c r="K330" s="166"/>
      <c r="L330" s="166"/>
      <c r="M330" s="166"/>
      <c r="N330" s="166"/>
      <c r="O330" s="166"/>
      <c r="P330" s="166"/>
      <c r="Q330" s="161"/>
    </row>
    <row r="331" spans="1:17" ht="18" customHeight="1" x14ac:dyDescent="0.25">
      <c r="A331" s="161"/>
      <c r="B331" s="153" t="s">
        <v>175</v>
      </c>
      <c r="C331" s="163"/>
      <c r="D331" s="153"/>
      <c r="E331" s="163"/>
      <c r="F331" s="224"/>
      <c r="G331" s="165"/>
      <c r="H331" s="152"/>
      <c r="I331" s="166"/>
      <c r="J331" s="224"/>
      <c r="K331" s="165"/>
      <c r="L331" s="152"/>
      <c r="M331" s="166"/>
      <c r="N331" s="224"/>
      <c r="O331" s="165"/>
      <c r="P331" s="152"/>
      <c r="Q331" s="161"/>
    </row>
    <row r="332" spans="1:17" ht="18" customHeight="1" x14ac:dyDescent="0.25">
      <c r="A332" s="161"/>
      <c r="B332" s="225" t="s">
        <v>174</v>
      </c>
      <c r="C332" s="167"/>
      <c r="D332" s="153"/>
      <c r="E332" s="163"/>
      <c r="F332" s="224"/>
      <c r="G332" s="165"/>
      <c r="H332" s="152"/>
      <c r="I332" s="166"/>
      <c r="J332" s="224"/>
      <c r="K332" s="165"/>
      <c r="L332" s="152"/>
      <c r="M332" s="166"/>
      <c r="N332" s="224"/>
      <c r="O332" s="165"/>
      <c r="P332" s="152"/>
      <c r="Q332" s="161"/>
    </row>
    <row r="333" spans="1:17" ht="18" customHeight="1" x14ac:dyDescent="0.25">
      <c r="A333" s="161"/>
      <c r="B333" s="226"/>
      <c r="C333" s="168"/>
      <c r="D333" s="153"/>
      <c r="E333" s="163"/>
      <c r="F333" s="224"/>
      <c r="G333" s="165"/>
      <c r="H333" s="152"/>
      <c r="I333" s="166"/>
      <c r="J333" s="224"/>
      <c r="K333" s="165"/>
      <c r="L333" s="152"/>
      <c r="M333" s="166"/>
      <c r="N333" s="224"/>
      <c r="O333" s="165"/>
      <c r="P333" s="152"/>
      <c r="Q333" s="161"/>
    </row>
    <row r="334" spans="1:17" ht="18" customHeight="1" x14ac:dyDescent="0.25">
      <c r="A334" s="161"/>
      <c r="B334" s="226"/>
      <c r="C334" s="168"/>
      <c r="D334" s="153"/>
      <c r="E334" s="163"/>
      <c r="F334" s="224"/>
      <c r="G334" s="165"/>
      <c r="H334" s="152"/>
      <c r="I334" s="166"/>
      <c r="J334" s="224"/>
      <c r="K334" s="165"/>
      <c r="L334" s="152"/>
      <c r="M334" s="166"/>
      <c r="N334" s="224"/>
      <c r="O334" s="165"/>
      <c r="P334" s="152"/>
      <c r="Q334" s="161"/>
    </row>
    <row r="335" spans="1:17" ht="6.95" customHeight="1" x14ac:dyDescent="0.25">
      <c r="A335" s="161"/>
      <c r="B335" s="163"/>
      <c r="C335" s="163"/>
      <c r="D335" s="163"/>
      <c r="E335" s="163"/>
      <c r="F335" s="166"/>
      <c r="G335" s="166"/>
      <c r="H335" s="166"/>
      <c r="I335" s="166"/>
      <c r="J335" s="166"/>
      <c r="K335" s="166"/>
      <c r="L335" s="166"/>
      <c r="M335" s="166"/>
      <c r="N335" s="166"/>
      <c r="O335" s="166"/>
      <c r="P335" s="166"/>
      <c r="Q335" s="161"/>
    </row>
    <row r="336" spans="1:17" ht="18" customHeight="1" x14ac:dyDescent="0.25">
      <c r="A336" s="161"/>
      <c r="B336" s="153" t="s">
        <v>175</v>
      </c>
      <c r="C336" s="163"/>
      <c r="D336" s="153"/>
      <c r="E336" s="163"/>
      <c r="F336" s="224"/>
      <c r="G336" s="165"/>
      <c r="H336" s="152"/>
      <c r="I336" s="166"/>
      <c r="J336" s="224"/>
      <c r="K336" s="165"/>
      <c r="L336" s="152"/>
      <c r="M336" s="166"/>
      <c r="N336" s="224"/>
      <c r="O336" s="165"/>
      <c r="P336" s="152"/>
      <c r="Q336" s="161"/>
    </row>
    <row r="337" spans="1:17" ht="18" customHeight="1" x14ac:dyDescent="0.25">
      <c r="A337" s="161"/>
      <c r="B337" s="225" t="s">
        <v>174</v>
      </c>
      <c r="C337" s="167"/>
      <c r="D337" s="153"/>
      <c r="E337" s="163"/>
      <c r="F337" s="224"/>
      <c r="G337" s="165"/>
      <c r="H337" s="152"/>
      <c r="I337" s="166"/>
      <c r="J337" s="224"/>
      <c r="K337" s="165"/>
      <c r="L337" s="152"/>
      <c r="M337" s="166"/>
      <c r="N337" s="224"/>
      <c r="O337" s="165"/>
      <c r="P337" s="152"/>
      <c r="Q337" s="161"/>
    </row>
    <row r="338" spans="1:17" ht="18" customHeight="1" x14ac:dyDescent="0.25">
      <c r="A338" s="161"/>
      <c r="B338" s="226"/>
      <c r="C338" s="168"/>
      <c r="D338" s="153"/>
      <c r="E338" s="163"/>
      <c r="F338" s="224"/>
      <c r="G338" s="165"/>
      <c r="H338" s="152"/>
      <c r="I338" s="166"/>
      <c r="J338" s="224"/>
      <c r="K338" s="165"/>
      <c r="L338" s="152"/>
      <c r="M338" s="166"/>
      <c r="N338" s="224"/>
      <c r="O338" s="165"/>
      <c r="P338" s="152"/>
      <c r="Q338" s="161"/>
    </row>
    <row r="339" spans="1:17" ht="18" customHeight="1" x14ac:dyDescent="0.25">
      <c r="A339" s="161"/>
      <c r="B339" s="226"/>
      <c r="C339" s="168"/>
      <c r="D339" s="153"/>
      <c r="E339" s="163"/>
      <c r="F339" s="224"/>
      <c r="G339" s="165"/>
      <c r="H339" s="152"/>
      <c r="I339" s="166"/>
      <c r="J339" s="224"/>
      <c r="K339" s="165"/>
      <c r="L339" s="152"/>
      <c r="M339" s="166"/>
      <c r="N339" s="224"/>
      <c r="O339" s="165"/>
      <c r="P339" s="152"/>
      <c r="Q339" s="161"/>
    </row>
    <row r="340" spans="1:17" ht="6.95" customHeight="1" x14ac:dyDescent="0.25">
      <c r="A340" s="161"/>
      <c r="B340" s="163"/>
      <c r="C340" s="163"/>
      <c r="D340" s="163"/>
      <c r="E340" s="163"/>
      <c r="F340" s="166"/>
      <c r="G340" s="166"/>
      <c r="H340" s="166"/>
      <c r="I340" s="166"/>
      <c r="J340" s="166"/>
      <c r="K340" s="166"/>
      <c r="L340" s="166"/>
      <c r="M340" s="166"/>
      <c r="N340" s="166"/>
      <c r="O340" s="166"/>
      <c r="P340" s="166"/>
      <c r="Q340" s="161"/>
    </row>
    <row r="341" spans="1:17" ht="18" customHeight="1" x14ac:dyDescent="0.25">
      <c r="A341" s="161"/>
      <c r="B341" s="153" t="s">
        <v>175</v>
      </c>
      <c r="C341" s="163"/>
      <c r="D341" s="153"/>
      <c r="E341" s="163"/>
      <c r="F341" s="224"/>
      <c r="G341" s="165"/>
      <c r="H341" s="152"/>
      <c r="I341" s="166"/>
      <c r="J341" s="224"/>
      <c r="K341" s="165"/>
      <c r="L341" s="152"/>
      <c r="M341" s="166"/>
      <c r="N341" s="224"/>
      <c r="O341" s="165"/>
      <c r="P341" s="152"/>
      <c r="Q341" s="161"/>
    </row>
    <row r="342" spans="1:17" ht="18" customHeight="1" x14ac:dyDescent="0.25">
      <c r="A342" s="161"/>
      <c r="B342" s="225" t="s">
        <v>174</v>
      </c>
      <c r="C342" s="167"/>
      <c r="D342" s="153"/>
      <c r="E342" s="163"/>
      <c r="F342" s="224"/>
      <c r="G342" s="165"/>
      <c r="H342" s="152"/>
      <c r="I342" s="166"/>
      <c r="J342" s="224"/>
      <c r="K342" s="165"/>
      <c r="L342" s="152"/>
      <c r="M342" s="166"/>
      <c r="N342" s="224"/>
      <c r="O342" s="165"/>
      <c r="P342" s="152"/>
      <c r="Q342" s="161"/>
    </row>
    <row r="343" spans="1:17" ht="18" customHeight="1" x14ac:dyDescent="0.25">
      <c r="A343" s="161"/>
      <c r="B343" s="226"/>
      <c r="C343" s="168"/>
      <c r="D343" s="153"/>
      <c r="E343" s="163"/>
      <c r="F343" s="224"/>
      <c r="G343" s="165"/>
      <c r="H343" s="152"/>
      <c r="I343" s="166"/>
      <c r="J343" s="224"/>
      <c r="K343" s="165"/>
      <c r="L343" s="152"/>
      <c r="M343" s="166"/>
      <c r="N343" s="224"/>
      <c r="O343" s="165"/>
      <c r="P343" s="152"/>
      <c r="Q343" s="161"/>
    </row>
    <row r="344" spans="1:17" ht="18" customHeight="1" x14ac:dyDescent="0.25">
      <c r="A344" s="161"/>
      <c r="B344" s="226"/>
      <c r="C344" s="168"/>
      <c r="D344" s="153"/>
      <c r="E344" s="163"/>
      <c r="F344" s="224"/>
      <c r="G344" s="165"/>
      <c r="H344" s="152"/>
      <c r="I344" s="166"/>
      <c r="J344" s="224"/>
      <c r="K344" s="165"/>
      <c r="L344" s="152"/>
      <c r="M344" s="166"/>
      <c r="N344" s="224"/>
      <c r="O344" s="165"/>
      <c r="P344" s="152"/>
      <c r="Q344" s="161"/>
    </row>
    <row r="345" spans="1:17" ht="6.95" customHeight="1" x14ac:dyDescent="0.25">
      <c r="A345" s="161"/>
      <c r="B345" s="163"/>
      <c r="C345" s="163"/>
      <c r="D345" s="163"/>
      <c r="E345" s="163"/>
      <c r="F345" s="166"/>
      <c r="G345" s="166"/>
      <c r="H345" s="166"/>
      <c r="I345" s="166"/>
      <c r="J345" s="166"/>
      <c r="K345" s="166"/>
      <c r="L345" s="166"/>
      <c r="M345" s="166"/>
      <c r="N345" s="166"/>
      <c r="O345" s="166"/>
      <c r="P345" s="166"/>
      <c r="Q345" s="161"/>
    </row>
    <row r="346" spans="1:17" ht="18" customHeight="1" x14ac:dyDescent="0.25">
      <c r="A346" s="161"/>
      <c r="B346" s="153" t="s">
        <v>175</v>
      </c>
      <c r="C346" s="163"/>
      <c r="D346" s="153"/>
      <c r="E346" s="163"/>
      <c r="F346" s="224"/>
      <c r="G346" s="165"/>
      <c r="H346" s="152"/>
      <c r="I346" s="166"/>
      <c r="J346" s="224"/>
      <c r="K346" s="165"/>
      <c r="L346" s="152"/>
      <c r="M346" s="166"/>
      <c r="N346" s="224"/>
      <c r="O346" s="165"/>
      <c r="P346" s="152"/>
      <c r="Q346" s="161"/>
    </row>
    <row r="347" spans="1:17" ht="18" customHeight="1" x14ac:dyDescent="0.25">
      <c r="A347" s="161"/>
      <c r="B347" s="225" t="s">
        <v>174</v>
      </c>
      <c r="C347" s="167"/>
      <c r="D347" s="153"/>
      <c r="E347" s="163"/>
      <c r="F347" s="224"/>
      <c r="G347" s="165"/>
      <c r="H347" s="152"/>
      <c r="I347" s="166"/>
      <c r="J347" s="224"/>
      <c r="K347" s="165"/>
      <c r="L347" s="152"/>
      <c r="M347" s="166"/>
      <c r="N347" s="224"/>
      <c r="O347" s="165"/>
      <c r="P347" s="152"/>
      <c r="Q347" s="161"/>
    </row>
    <row r="348" spans="1:17" ht="18" customHeight="1" x14ac:dyDescent="0.25">
      <c r="A348" s="161"/>
      <c r="B348" s="226"/>
      <c r="C348" s="168"/>
      <c r="D348" s="153"/>
      <c r="E348" s="163"/>
      <c r="F348" s="224"/>
      <c r="G348" s="165"/>
      <c r="H348" s="152"/>
      <c r="I348" s="166"/>
      <c r="J348" s="224"/>
      <c r="K348" s="165"/>
      <c r="L348" s="152"/>
      <c r="M348" s="166"/>
      <c r="N348" s="224"/>
      <c r="O348" s="165"/>
      <c r="P348" s="152"/>
      <c r="Q348" s="161"/>
    </row>
    <row r="349" spans="1:17" ht="18" customHeight="1" x14ac:dyDescent="0.25">
      <c r="A349" s="161"/>
      <c r="B349" s="226"/>
      <c r="C349" s="168"/>
      <c r="D349" s="153"/>
      <c r="E349" s="163"/>
      <c r="F349" s="224"/>
      <c r="G349" s="165"/>
      <c r="H349" s="152"/>
      <c r="I349" s="166"/>
      <c r="J349" s="224"/>
      <c r="K349" s="165"/>
      <c r="L349" s="152"/>
      <c r="M349" s="166"/>
      <c r="N349" s="224"/>
      <c r="O349" s="165"/>
      <c r="P349" s="152"/>
      <c r="Q349" s="161"/>
    </row>
    <row r="350" spans="1:17" ht="6.95" customHeight="1" x14ac:dyDescent="0.25">
      <c r="A350" s="161"/>
      <c r="B350" s="163"/>
      <c r="C350" s="163"/>
      <c r="D350" s="163"/>
      <c r="E350" s="163"/>
      <c r="F350" s="166"/>
      <c r="G350" s="166"/>
      <c r="H350" s="166"/>
      <c r="I350" s="166"/>
      <c r="J350" s="166"/>
      <c r="K350" s="166"/>
      <c r="L350" s="166"/>
      <c r="M350" s="166"/>
      <c r="N350" s="166"/>
      <c r="O350" s="166"/>
      <c r="P350" s="166"/>
      <c r="Q350" s="161"/>
    </row>
    <row r="351" spans="1:17" ht="18" customHeight="1" x14ac:dyDescent="0.25">
      <c r="A351" s="161"/>
      <c r="B351" s="153" t="s">
        <v>175</v>
      </c>
      <c r="C351" s="163"/>
      <c r="D351" s="153"/>
      <c r="E351" s="163"/>
      <c r="F351" s="224"/>
      <c r="G351" s="165"/>
      <c r="H351" s="152"/>
      <c r="I351" s="166"/>
      <c r="J351" s="224"/>
      <c r="K351" s="165"/>
      <c r="L351" s="152"/>
      <c r="M351" s="166"/>
      <c r="N351" s="224"/>
      <c r="O351" s="165"/>
      <c r="P351" s="152"/>
      <c r="Q351" s="161"/>
    </row>
    <row r="352" spans="1:17" ht="18" customHeight="1" x14ac:dyDescent="0.25">
      <c r="A352" s="161"/>
      <c r="B352" s="225" t="s">
        <v>174</v>
      </c>
      <c r="C352" s="167"/>
      <c r="D352" s="153"/>
      <c r="E352" s="163"/>
      <c r="F352" s="224"/>
      <c r="G352" s="165"/>
      <c r="H352" s="152"/>
      <c r="I352" s="166"/>
      <c r="J352" s="224"/>
      <c r="K352" s="165"/>
      <c r="L352" s="152"/>
      <c r="M352" s="166"/>
      <c r="N352" s="224"/>
      <c r="O352" s="165"/>
      <c r="P352" s="152"/>
      <c r="Q352" s="161"/>
    </row>
    <row r="353" spans="1:17" ht="18" customHeight="1" x14ac:dyDescent="0.25">
      <c r="A353" s="161"/>
      <c r="B353" s="226"/>
      <c r="C353" s="168"/>
      <c r="D353" s="153"/>
      <c r="E353" s="163"/>
      <c r="F353" s="224"/>
      <c r="G353" s="165"/>
      <c r="H353" s="152"/>
      <c r="I353" s="166"/>
      <c r="J353" s="224"/>
      <c r="K353" s="165"/>
      <c r="L353" s="152"/>
      <c r="M353" s="166"/>
      <c r="N353" s="224"/>
      <c r="O353" s="165"/>
      <c r="P353" s="152"/>
      <c r="Q353" s="161"/>
    </row>
    <row r="354" spans="1:17" ht="18" customHeight="1" x14ac:dyDescent="0.25">
      <c r="A354" s="161"/>
      <c r="B354" s="226"/>
      <c r="C354" s="168"/>
      <c r="D354" s="153"/>
      <c r="E354" s="163"/>
      <c r="F354" s="224"/>
      <c r="G354" s="165"/>
      <c r="H354" s="152"/>
      <c r="I354" s="166"/>
      <c r="J354" s="224"/>
      <c r="K354" s="165"/>
      <c r="L354" s="152"/>
      <c r="M354" s="166"/>
      <c r="N354" s="224"/>
      <c r="O354" s="165"/>
      <c r="P354" s="152"/>
      <c r="Q354" s="161"/>
    </row>
    <row r="355" spans="1:17" ht="6.95" customHeight="1" x14ac:dyDescent="0.25">
      <c r="A355" s="161"/>
      <c r="B355" s="163"/>
      <c r="C355" s="163"/>
      <c r="D355" s="163"/>
      <c r="E355" s="163"/>
      <c r="F355" s="166"/>
      <c r="G355" s="166"/>
      <c r="H355" s="166"/>
      <c r="I355" s="166"/>
      <c r="J355" s="166"/>
      <c r="K355" s="166"/>
      <c r="L355" s="166"/>
      <c r="M355" s="166"/>
      <c r="N355" s="166"/>
      <c r="O355" s="166"/>
      <c r="P355" s="166"/>
      <c r="Q355" s="161"/>
    </row>
    <row r="356" spans="1:17" ht="18" customHeight="1" x14ac:dyDescent="0.25">
      <c r="A356" s="161"/>
      <c r="B356" s="153" t="s">
        <v>175</v>
      </c>
      <c r="C356" s="163"/>
      <c r="D356" s="153"/>
      <c r="E356" s="163"/>
      <c r="F356" s="224"/>
      <c r="G356" s="165"/>
      <c r="H356" s="152"/>
      <c r="I356" s="166"/>
      <c r="J356" s="224"/>
      <c r="K356" s="165"/>
      <c r="L356" s="152"/>
      <c r="M356" s="166"/>
      <c r="N356" s="224"/>
      <c r="O356" s="165"/>
      <c r="P356" s="152"/>
      <c r="Q356" s="161"/>
    </row>
    <row r="357" spans="1:17" ht="18" customHeight="1" x14ac:dyDescent="0.25">
      <c r="A357" s="161"/>
      <c r="B357" s="225" t="s">
        <v>174</v>
      </c>
      <c r="C357" s="167"/>
      <c r="D357" s="153"/>
      <c r="E357" s="163"/>
      <c r="F357" s="224"/>
      <c r="G357" s="165"/>
      <c r="H357" s="152"/>
      <c r="I357" s="166"/>
      <c r="J357" s="224"/>
      <c r="K357" s="165"/>
      <c r="L357" s="152"/>
      <c r="M357" s="166"/>
      <c r="N357" s="224"/>
      <c r="O357" s="165"/>
      <c r="P357" s="152"/>
      <c r="Q357" s="161"/>
    </row>
    <row r="358" spans="1:17" ht="18" customHeight="1" x14ac:dyDescent="0.25">
      <c r="A358" s="161"/>
      <c r="B358" s="226"/>
      <c r="C358" s="168"/>
      <c r="D358" s="153"/>
      <c r="E358" s="163"/>
      <c r="F358" s="224"/>
      <c r="G358" s="165"/>
      <c r="H358" s="152"/>
      <c r="I358" s="166"/>
      <c r="J358" s="224"/>
      <c r="K358" s="165"/>
      <c r="L358" s="152"/>
      <c r="M358" s="166"/>
      <c r="N358" s="224"/>
      <c r="O358" s="165"/>
      <c r="P358" s="152"/>
      <c r="Q358" s="161"/>
    </row>
    <row r="359" spans="1:17" ht="18" customHeight="1" x14ac:dyDescent="0.25">
      <c r="A359" s="161"/>
      <c r="B359" s="226"/>
      <c r="C359" s="168"/>
      <c r="D359" s="153"/>
      <c r="E359" s="163"/>
      <c r="F359" s="224"/>
      <c r="G359" s="165"/>
      <c r="H359" s="152"/>
      <c r="I359" s="166"/>
      <c r="J359" s="224"/>
      <c r="K359" s="165"/>
      <c r="L359" s="152"/>
      <c r="M359" s="166"/>
      <c r="N359" s="224"/>
      <c r="O359" s="165"/>
      <c r="P359" s="152"/>
      <c r="Q359" s="161"/>
    </row>
    <row r="360" spans="1:17" ht="6.95" customHeight="1" x14ac:dyDescent="0.25">
      <c r="A360" s="161"/>
      <c r="B360" s="163"/>
      <c r="C360" s="163"/>
      <c r="D360" s="163"/>
      <c r="E360" s="163"/>
      <c r="F360" s="166"/>
      <c r="G360" s="166"/>
      <c r="H360" s="166"/>
      <c r="I360" s="166"/>
      <c r="J360" s="166"/>
      <c r="K360" s="166"/>
      <c r="L360" s="166"/>
      <c r="M360" s="166"/>
      <c r="N360" s="166"/>
      <c r="O360" s="166"/>
      <c r="P360" s="166"/>
      <c r="Q360" s="161"/>
    </row>
    <row r="361" spans="1:17" ht="18" customHeight="1" x14ac:dyDescent="0.25">
      <c r="A361" s="161"/>
      <c r="B361" s="153" t="s">
        <v>175</v>
      </c>
      <c r="C361" s="163"/>
      <c r="D361" s="153"/>
      <c r="E361" s="163"/>
      <c r="F361" s="224"/>
      <c r="G361" s="165"/>
      <c r="H361" s="152"/>
      <c r="I361" s="166"/>
      <c r="J361" s="224"/>
      <c r="K361" s="165"/>
      <c r="L361" s="152"/>
      <c r="M361" s="166"/>
      <c r="N361" s="224"/>
      <c r="O361" s="165"/>
      <c r="P361" s="152"/>
      <c r="Q361" s="161"/>
    </row>
    <row r="362" spans="1:17" ht="18" customHeight="1" x14ac:dyDescent="0.25">
      <c r="A362" s="161"/>
      <c r="B362" s="225" t="s">
        <v>174</v>
      </c>
      <c r="C362" s="167"/>
      <c r="D362" s="153"/>
      <c r="E362" s="163"/>
      <c r="F362" s="224"/>
      <c r="G362" s="165"/>
      <c r="H362" s="152"/>
      <c r="I362" s="166"/>
      <c r="J362" s="224"/>
      <c r="K362" s="165"/>
      <c r="L362" s="152"/>
      <c r="M362" s="166"/>
      <c r="N362" s="224"/>
      <c r="O362" s="165"/>
      <c r="P362" s="152"/>
      <c r="Q362" s="161"/>
    </row>
    <row r="363" spans="1:17" ht="18" customHeight="1" x14ac:dyDescent="0.25">
      <c r="A363" s="161"/>
      <c r="B363" s="226"/>
      <c r="C363" s="168"/>
      <c r="D363" s="153"/>
      <c r="E363" s="163"/>
      <c r="F363" s="224"/>
      <c r="G363" s="165"/>
      <c r="H363" s="152"/>
      <c r="I363" s="166"/>
      <c r="J363" s="224"/>
      <c r="K363" s="165"/>
      <c r="L363" s="152"/>
      <c r="M363" s="166"/>
      <c r="N363" s="224"/>
      <c r="O363" s="165"/>
      <c r="P363" s="152"/>
      <c r="Q363" s="161"/>
    </row>
    <row r="364" spans="1:17" ht="18" customHeight="1" x14ac:dyDescent="0.25">
      <c r="A364" s="161"/>
      <c r="B364" s="226"/>
      <c r="C364" s="168"/>
      <c r="D364" s="153"/>
      <c r="E364" s="163"/>
      <c r="F364" s="224"/>
      <c r="G364" s="165"/>
      <c r="H364" s="152"/>
      <c r="I364" s="166"/>
      <c r="J364" s="224"/>
      <c r="K364" s="165"/>
      <c r="L364" s="152"/>
      <c r="M364" s="166"/>
      <c r="N364" s="224"/>
      <c r="O364" s="165"/>
      <c r="P364" s="152"/>
      <c r="Q364" s="161"/>
    </row>
    <row r="365" spans="1:17" ht="6.95" customHeight="1" x14ac:dyDescent="0.25">
      <c r="A365" s="161"/>
      <c r="B365" s="163"/>
      <c r="C365" s="163"/>
      <c r="D365" s="163"/>
      <c r="E365" s="163"/>
      <c r="F365" s="166"/>
      <c r="G365" s="166"/>
      <c r="H365" s="166"/>
      <c r="I365" s="166"/>
      <c r="J365" s="166"/>
      <c r="K365" s="166"/>
      <c r="L365" s="166"/>
      <c r="M365" s="166"/>
      <c r="N365" s="166"/>
      <c r="O365" s="166"/>
      <c r="P365" s="166"/>
      <c r="Q365" s="161"/>
    </row>
    <row r="366" spans="1:17" ht="18" customHeight="1" x14ac:dyDescent="0.25">
      <c r="A366" s="161"/>
      <c r="B366" s="153" t="s">
        <v>175</v>
      </c>
      <c r="C366" s="163"/>
      <c r="D366" s="153"/>
      <c r="E366" s="163"/>
      <c r="F366" s="224"/>
      <c r="G366" s="165"/>
      <c r="H366" s="152"/>
      <c r="I366" s="166"/>
      <c r="J366" s="224"/>
      <c r="K366" s="165"/>
      <c r="L366" s="152"/>
      <c r="M366" s="166"/>
      <c r="N366" s="224"/>
      <c r="O366" s="165"/>
      <c r="P366" s="152"/>
      <c r="Q366" s="161"/>
    </row>
    <row r="367" spans="1:17" ht="18" customHeight="1" x14ac:dyDescent="0.25">
      <c r="A367" s="161"/>
      <c r="B367" s="225" t="s">
        <v>174</v>
      </c>
      <c r="C367" s="167"/>
      <c r="D367" s="153"/>
      <c r="E367" s="163"/>
      <c r="F367" s="224"/>
      <c r="G367" s="165"/>
      <c r="H367" s="152"/>
      <c r="I367" s="166"/>
      <c r="J367" s="224"/>
      <c r="K367" s="165"/>
      <c r="L367" s="152"/>
      <c r="M367" s="166"/>
      <c r="N367" s="224"/>
      <c r="O367" s="165"/>
      <c r="P367" s="152"/>
      <c r="Q367" s="161"/>
    </row>
    <row r="368" spans="1:17" ht="18" customHeight="1" x14ac:dyDescent="0.25">
      <c r="A368" s="161"/>
      <c r="B368" s="226"/>
      <c r="C368" s="168"/>
      <c r="D368" s="153"/>
      <c r="E368" s="163"/>
      <c r="F368" s="224"/>
      <c r="G368" s="165"/>
      <c r="H368" s="152"/>
      <c r="I368" s="166"/>
      <c r="J368" s="224"/>
      <c r="K368" s="165"/>
      <c r="L368" s="152"/>
      <c r="M368" s="166"/>
      <c r="N368" s="224"/>
      <c r="O368" s="165"/>
      <c r="P368" s="152"/>
      <c r="Q368" s="161"/>
    </row>
    <row r="369" spans="1:17" ht="18" customHeight="1" x14ac:dyDescent="0.25">
      <c r="A369" s="161"/>
      <c r="B369" s="226"/>
      <c r="C369" s="168"/>
      <c r="D369" s="153"/>
      <c r="E369" s="163"/>
      <c r="F369" s="224"/>
      <c r="G369" s="165"/>
      <c r="H369" s="152"/>
      <c r="I369" s="166"/>
      <c r="J369" s="224"/>
      <c r="K369" s="165"/>
      <c r="L369" s="152"/>
      <c r="M369" s="166"/>
      <c r="N369" s="224"/>
      <c r="O369" s="165"/>
      <c r="P369" s="152"/>
      <c r="Q369" s="161"/>
    </row>
    <row r="370" spans="1:17" ht="6.95" customHeight="1" x14ac:dyDescent="0.25">
      <c r="A370" s="161"/>
      <c r="B370" s="163"/>
      <c r="C370" s="163"/>
      <c r="D370" s="163"/>
      <c r="E370" s="163"/>
      <c r="F370" s="166"/>
      <c r="G370" s="166"/>
      <c r="H370" s="166"/>
      <c r="I370" s="166"/>
      <c r="J370" s="166"/>
      <c r="K370" s="166"/>
      <c r="L370" s="166"/>
      <c r="M370" s="166"/>
      <c r="N370" s="166"/>
      <c r="O370" s="166"/>
      <c r="P370" s="166"/>
      <c r="Q370" s="161"/>
    </row>
    <row r="371" spans="1:17" ht="18" customHeight="1" x14ac:dyDescent="0.25">
      <c r="A371" s="161"/>
      <c r="B371" s="153" t="s">
        <v>175</v>
      </c>
      <c r="C371" s="163"/>
      <c r="D371" s="153"/>
      <c r="E371" s="163"/>
      <c r="F371" s="224"/>
      <c r="G371" s="165"/>
      <c r="H371" s="152"/>
      <c r="I371" s="166"/>
      <c r="J371" s="224"/>
      <c r="K371" s="165"/>
      <c r="L371" s="152"/>
      <c r="M371" s="166"/>
      <c r="N371" s="224"/>
      <c r="O371" s="165"/>
      <c r="P371" s="152"/>
      <c r="Q371" s="161"/>
    </row>
    <row r="372" spans="1:17" ht="18" customHeight="1" x14ac:dyDescent="0.25">
      <c r="A372" s="161"/>
      <c r="B372" s="225" t="s">
        <v>174</v>
      </c>
      <c r="C372" s="167"/>
      <c r="D372" s="153"/>
      <c r="E372" s="163"/>
      <c r="F372" s="224"/>
      <c r="G372" s="165"/>
      <c r="H372" s="152"/>
      <c r="I372" s="166"/>
      <c r="J372" s="224"/>
      <c r="K372" s="165"/>
      <c r="L372" s="152"/>
      <c r="M372" s="166"/>
      <c r="N372" s="224"/>
      <c r="O372" s="165"/>
      <c r="P372" s="152"/>
      <c r="Q372" s="161"/>
    </row>
    <row r="373" spans="1:17" ht="18" customHeight="1" x14ac:dyDescent="0.25">
      <c r="A373" s="161"/>
      <c r="B373" s="226"/>
      <c r="C373" s="168"/>
      <c r="D373" s="153"/>
      <c r="E373" s="163"/>
      <c r="F373" s="224"/>
      <c r="G373" s="165"/>
      <c r="H373" s="152"/>
      <c r="I373" s="166"/>
      <c r="J373" s="224"/>
      <c r="K373" s="165"/>
      <c r="L373" s="152"/>
      <c r="M373" s="166"/>
      <c r="N373" s="224"/>
      <c r="O373" s="165"/>
      <c r="P373" s="152"/>
      <c r="Q373" s="161"/>
    </row>
    <row r="374" spans="1:17" ht="18" customHeight="1" x14ac:dyDescent="0.25">
      <c r="A374" s="161"/>
      <c r="B374" s="226"/>
      <c r="C374" s="168"/>
      <c r="D374" s="153"/>
      <c r="E374" s="163"/>
      <c r="F374" s="224"/>
      <c r="G374" s="165"/>
      <c r="H374" s="152"/>
      <c r="I374" s="166"/>
      <c r="J374" s="224"/>
      <c r="K374" s="165"/>
      <c r="L374" s="152"/>
      <c r="M374" s="166"/>
      <c r="N374" s="224"/>
      <c r="O374" s="165"/>
      <c r="P374" s="152"/>
      <c r="Q374" s="161"/>
    </row>
    <row r="375" spans="1:17" ht="6.95" customHeight="1" x14ac:dyDescent="0.25">
      <c r="A375" s="161"/>
      <c r="B375" s="163"/>
      <c r="C375" s="163"/>
      <c r="D375" s="163"/>
      <c r="E375" s="163"/>
      <c r="F375" s="166"/>
      <c r="G375" s="166"/>
      <c r="H375" s="166"/>
      <c r="I375" s="166"/>
      <c r="J375" s="166"/>
      <c r="K375" s="166"/>
      <c r="L375" s="166"/>
      <c r="M375" s="166"/>
      <c r="N375" s="166"/>
      <c r="O375" s="166"/>
      <c r="P375" s="166"/>
      <c r="Q375" s="161"/>
    </row>
    <row r="376" spans="1:17" ht="18" customHeight="1" x14ac:dyDescent="0.25">
      <c r="A376" s="161"/>
      <c r="B376" s="153" t="s">
        <v>175</v>
      </c>
      <c r="C376" s="163"/>
      <c r="D376" s="153"/>
      <c r="E376" s="163"/>
      <c r="F376" s="224"/>
      <c r="G376" s="165"/>
      <c r="H376" s="152"/>
      <c r="I376" s="166"/>
      <c r="J376" s="224"/>
      <c r="K376" s="165"/>
      <c r="L376" s="152"/>
      <c r="M376" s="166"/>
      <c r="N376" s="224"/>
      <c r="O376" s="165"/>
      <c r="P376" s="152"/>
      <c r="Q376" s="161"/>
    </row>
    <row r="377" spans="1:17" ht="18" customHeight="1" x14ac:dyDescent="0.25">
      <c r="A377" s="161"/>
      <c r="B377" s="225" t="s">
        <v>174</v>
      </c>
      <c r="C377" s="167"/>
      <c r="D377" s="153"/>
      <c r="E377" s="163"/>
      <c r="F377" s="224"/>
      <c r="G377" s="165"/>
      <c r="H377" s="152"/>
      <c r="I377" s="166"/>
      <c r="J377" s="224"/>
      <c r="K377" s="165"/>
      <c r="L377" s="152"/>
      <c r="M377" s="166"/>
      <c r="N377" s="224"/>
      <c r="O377" s="165"/>
      <c r="P377" s="152"/>
      <c r="Q377" s="161"/>
    </row>
    <row r="378" spans="1:17" ht="18" customHeight="1" x14ac:dyDescent="0.25">
      <c r="A378" s="161"/>
      <c r="B378" s="226"/>
      <c r="C378" s="168"/>
      <c r="D378" s="153"/>
      <c r="E378" s="163"/>
      <c r="F378" s="224"/>
      <c r="G378" s="165"/>
      <c r="H378" s="152"/>
      <c r="I378" s="166"/>
      <c r="J378" s="224"/>
      <c r="K378" s="165"/>
      <c r="L378" s="152"/>
      <c r="M378" s="166"/>
      <c r="N378" s="224"/>
      <c r="O378" s="165"/>
      <c r="P378" s="152"/>
      <c r="Q378" s="161"/>
    </row>
    <row r="379" spans="1:17" ht="18" customHeight="1" x14ac:dyDescent="0.25">
      <c r="A379" s="161"/>
      <c r="B379" s="226"/>
      <c r="C379" s="168"/>
      <c r="D379" s="153"/>
      <c r="E379" s="163"/>
      <c r="F379" s="224"/>
      <c r="G379" s="165"/>
      <c r="H379" s="152"/>
      <c r="I379" s="166"/>
      <c r="J379" s="224"/>
      <c r="K379" s="165"/>
      <c r="L379" s="152"/>
      <c r="M379" s="166"/>
      <c r="N379" s="224"/>
      <c r="O379" s="165"/>
      <c r="P379" s="152"/>
      <c r="Q379" s="161"/>
    </row>
    <row r="380" spans="1:17" ht="6.95" customHeight="1" x14ac:dyDescent="0.25">
      <c r="A380" s="161"/>
      <c r="B380" s="163"/>
      <c r="C380" s="163"/>
      <c r="D380" s="163"/>
      <c r="E380" s="163"/>
      <c r="F380" s="166"/>
      <c r="G380" s="166"/>
      <c r="H380" s="166"/>
      <c r="I380" s="166"/>
      <c r="J380" s="166"/>
      <c r="K380" s="166"/>
      <c r="L380" s="166"/>
      <c r="M380" s="166"/>
      <c r="N380" s="166"/>
      <c r="O380" s="166"/>
      <c r="P380" s="166"/>
      <c r="Q380" s="161"/>
    </row>
    <row r="381" spans="1:17" ht="18" customHeight="1" x14ac:dyDescent="0.25">
      <c r="A381" s="161"/>
      <c r="B381" s="153" t="s">
        <v>175</v>
      </c>
      <c r="C381" s="163"/>
      <c r="D381" s="153"/>
      <c r="E381" s="163"/>
      <c r="F381" s="224"/>
      <c r="G381" s="165"/>
      <c r="H381" s="152"/>
      <c r="I381" s="166"/>
      <c r="J381" s="224"/>
      <c r="K381" s="165"/>
      <c r="L381" s="152"/>
      <c r="M381" s="166"/>
      <c r="N381" s="224"/>
      <c r="O381" s="165"/>
      <c r="P381" s="152"/>
      <c r="Q381" s="161"/>
    </row>
    <row r="382" spans="1:17" ht="18" customHeight="1" x14ac:dyDescent="0.25">
      <c r="A382" s="161"/>
      <c r="B382" s="225" t="s">
        <v>174</v>
      </c>
      <c r="C382" s="167"/>
      <c r="D382" s="153"/>
      <c r="E382" s="163"/>
      <c r="F382" s="224"/>
      <c r="G382" s="165"/>
      <c r="H382" s="152"/>
      <c r="I382" s="166"/>
      <c r="J382" s="224"/>
      <c r="K382" s="165"/>
      <c r="L382" s="152"/>
      <c r="M382" s="166"/>
      <c r="N382" s="224"/>
      <c r="O382" s="165"/>
      <c r="P382" s="152"/>
      <c r="Q382" s="161"/>
    </row>
    <row r="383" spans="1:17" ht="18" customHeight="1" x14ac:dyDescent="0.25">
      <c r="A383" s="161"/>
      <c r="B383" s="226"/>
      <c r="C383" s="168"/>
      <c r="D383" s="153"/>
      <c r="E383" s="163"/>
      <c r="F383" s="224"/>
      <c r="G383" s="165"/>
      <c r="H383" s="152"/>
      <c r="I383" s="166"/>
      <c r="J383" s="224"/>
      <c r="K383" s="165"/>
      <c r="L383" s="152"/>
      <c r="M383" s="166"/>
      <c r="N383" s="224"/>
      <c r="O383" s="165"/>
      <c r="P383" s="152"/>
      <c r="Q383" s="161"/>
    </row>
    <row r="384" spans="1:17" ht="18" customHeight="1" x14ac:dyDescent="0.25">
      <c r="A384" s="161"/>
      <c r="B384" s="226"/>
      <c r="C384" s="168"/>
      <c r="D384" s="153"/>
      <c r="E384" s="163"/>
      <c r="F384" s="224"/>
      <c r="G384" s="165"/>
      <c r="H384" s="152"/>
      <c r="I384" s="166"/>
      <c r="J384" s="224"/>
      <c r="K384" s="165"/>
      <c r="L384" s="152"/>
      <c r="M384" s="166"/>
      <c r="N384" s="224"/>
      <c r="O384" s="165"/>
      <c r="P384" s="152"/>
      <c r="Q384" s="161"/>
    </row>
    <row r="385" spans="1:17" ht="6.95" customHeight="1" x14ac:dyDescent="0.25">
      <c r="A385" s="161"/>
      <c r="B385" s="163"/>
      <c r="C385" s="163"/>
      <c r="D385" s="163"/>
      <c r="E385" s="163"/>
      <c r="F385" s="166"/>
      <c r="G385" s="166"/>
      <c r="H385" s="166"/>
      <c r="I385" s="166"/>
      <c r="J385" s="166"/>
      <c r="K385" s="166"/>
      <c r="L385" s="166"/>
      <c r="M385" s="166"/>
      <c r="N385" s="166"/>
      <c r="O385" s="166"/>
      <c r="P385" s="166"/>
      <c r="Q385" s="161"/>
    </row>
    <row r="386" spans="1:17" ht="18" customHeight="1" x14ac:dyDescent="0.25">
      <c r="A386" s="161"/>
      <c r="B386" s="153" t="s">
        <v>175</v>
      </c>
      <c r="C386" s="163"/>
      <c r="D386" s="153"/>
      <c r="E386" s="163"/>
      <c r="F386" s="224"/>
      <c r="G386" s="165"/>
      <c r="H386" s="152"/>
      <c r="I386" s="166"/>
      <c r="J386" s="224"/>
      <c r="K386" s="165"/>
      <c r="L386" s="152"/>
      <c r="M386" s="166"/>
      <c r="N386" s="224"/>
      <c r="O386" s="165"/>
      <c r="P386" s="152"/>
      <c r="Q386" s="161"/>
    </row>
    <row r="387" spans="1:17" ht="18" customHeight="1" x14ac:dyDescent="0.25">
      <c r="A387" s="161"/>
      <c r="B387" s="225" t="s">
        <v>174</v>
      </c>
      <c r="C387" s="167"/>
      <c r="D387" s="153"/>
      <c r="E387" s="163"/>
      <c r="F387" s="224"/>
      <c r="G387" s="165"/>
      <c r="H387" s="152"/>
      <c r="I387" s="166"/>
      <c r="J387" s="224"/>
      <c r="K387" s="165"/>
      <c r="L387" s="152"/>
      <c r="M387" s="166"/>
      <c r="N387" s="224"/>
      <c r="O387" s="165"/>
      <c r="P387" s="152"/>
      <c r="Q387" s="161"/>
    </row>
    <row r="388" spans="1:17" ht="18" customHeight="1" x14ac:dyDescent="0.25">
      <c r="A388" s="161"/>
      <c r="B388" s="226"/>
      <c r="C388" s="168"/>
      <c r="D388" s="153"/>
      <c r="E388" s="163"/>
      <c r="F388" s="224"/>
      <c r="G388" s="165"/>
      <c r="H388" s="152"/>
      <c r="I388" s="166"/>
      <c r="J388" s="224"/>
      <c r="K388" s="165"/>
      <c r="L388" s="152"/>
      <c r="M388" s="166"/>
      <c r="N388" s="224"/>
      <c r="O388" s="165"/>
      <c r="P388" s="152"/>
      <c r="Q388" s="161"/>
    </row>
    <row r="389" spans="1:17" ht="18" customHeight="1" x14ac:dyDescent="0.25">
      <c r="A389" s="161"/>
      <c r="B389" s="226"/>
      <c r="C389" s="168"/>
      <c r="D389" s="153"/>
      <c r="E389" s="163"/>
      <c r="F389" s="224"/>
      <c r="G389" s="165"/>
      <c r="H389" s="152"/>
      <c r="I389" s="166"/>
      <c r="J389" s="224"/>
      <c r="K389" s="165"/>
      <c r="L389" s="152"/>
      <c r="M389" s="166"/>
      <c r="N389" s="224"/>
      <c r="O389" s="165"/>
      <c r="P389" s="152"/>
      <c r="Q389" s="161"/>
    </row>
    <row r="390" spans="1:17" ht="6.95" customHeight="1" x14ac:dyDescent="0.25">
      <c r="A390" s="161"/>
      <c r="B390" s="163"/>
      <c r="C390" s="163"/>
      <c r="D390" s="163"/>
      <c r="E390" s="163"/>
      <c r="F390" s="166"/>
      <c r="G390" s="166"/>
      <c r="H390" s="166"/>
      <c r="I390" s="166"/>
      <c r="J390" s="166"/>
      <c r="K390" s="166"/>
      <c r="L390" s="166"/>
      <c r="M390" s="166"/>
      <c r="N390" s="166"/>
      <c r="O390" s="166"/>
      <c r="P390" s="166"/>
      <c r="Q390" s="161"/>
    </row>
    <row r="391" spans="1:17" ht="18" customHeight="1" x14ac:dyDescent="0.25">
      <c r="A391" s="161"/>
      <c r="B391" s="153" t="s">
        <v>175</v>
      </c>
      <c r="C391" s="163"/>
      <c r="D391" s="153"/>
      <c r="E391" s="163"/>
      <c r="F391" s="224"/>
      <c r="G391" s="165"/>
      <c r="H391" s="152"/>
      <c r="I391" s="166"/>
      <c r="J391" s="224"/>
      <c r="K391" s="165"/>
      <c r="L391" s="152"/>
      <c r="M391" s="166"/>
      <c r="N391" s="224"/>
      <c r="O391" s="165"/>
      <c r="P391" s="152"/>
      <c r="Q391" s="161"/>
    </row>
    <row r="392" spans="1:17" ht="18" customHeight="1" x14ac:dyDescent="0.25">
      <c r="A392" s="161"/>
      <c r="B392" s="225" t="s">
        <v>174</v>
      </c>
      <c r="C392" s="167"/>
      <c r="D392" s="153"/>
      <c r="E392" s="163"/>
      <c r="F392" s="224"/>
      <c r="G392" s="165"/>
      <c r="H392" s="152"/>
      <c r="I392" s="166"/>
      <c r="J392" s="224"/>
      <c r="K392" s="165"/>
      <c r="L392" s="152"/>
      <c r="M392" s="166"/>
      <c r="N392" s="224"/>
      <c r="O392" s="165"/>
      <c r="P392" s="152"/>
      <c r="Q392" s="161"/>
    </row>
    <row r="393" spans="1:17" ht="18" customHeight="1" x14ac:dyDescent="0.25">
      <c r="A393" s="161"/>
      <c r="B393" s="226"/>
      <c r="C393" s="168"/>
      <c r="D393" s="153"/>
      <c r="E393" s="163"/>
      <c r="F393" s="224"/>
      <c r="G393" s="165"/>
      <c r="H393" s="152"/>
      <c r="I393" s="166"/>
      <c r="J393" s="224"/>
      <c r="K393" s="165"/>
      <c r="L393" s="152"/>
      <c r="M393" s="166"/>
      <c r="N393" s="224"/>
      <c r="O393" s="165"/>
      <c r="P393" s="152"/>
      <c r="Q393" s="161"/>
    </row>
    <row r="394" spans="1:17" ht="18" customHeight="1" x14ac:dyDescent="0.25">
      <c r="A394" s="161"/>
      <c r="B394" s="226"/>
      <c r="C394" s="168"/>
      <c r="D394" s="153"/>
      <c r="E394" s="163"/>
      <c r="F394" s="224"/>
      <c r="G394" s="165"/>
      <c r="H394" s="152"/>
      <c r="I394" s="166"/>
      <c r="J394" s="224"/>
      <c r="K394" s="165"/>
      <c r="L394" s="152"/>
      <c r="M394" s="166"/>
      <c r="N394" s="224"/>
      <c r="O394" s="165"/>
      <c r="P394" s="152"/>
      <c r="Q394" s="161"/>
    </row>
    <row r="395" spans="1:17" ht="6.95" customHeight="1" x14ac:dyDescent="0.25">
      <c r="A395" s="161"/>
      <c r="B395" s="163"/>
      <c r="C395" s="163"/>
      <c r="D395" s="163"/>
      <c r="E395" s="163"/>
      <c r="F395" s="166"/>
      <c r="G395" s="166"/>
      <c r="H395" s="166"/>
      <c r="I395" s="166"/>
      <c r="J395" s="166"/>
      <c r="K395" s="166"/>
      <c r="L395" s="166"/>
      <c r="M395" s="166"/>
      <c r="N395" s="166"/>
      <c r="O395" s="166"/>
      <c r="P395" s="166"/>
      <c r="Q395" s="161"/>
    </row>
    <row r="396" spans="1:17" ht="18" customHeight="1" x14ac:dyDescent="0.25">
      <c r="A396" s="161"/>
      <c r="B396" s="153" t="s">
        <v>175</v>
      </c>
      <c r="C396" s="163"/>
      <c r="D396" s="153"/>
      <c r="E396" s="163"/>
      <c r="F396" s="224"/>
      <c r="G396" s="165"/>
      <c r="H396" s="152"/>
      <c r="I396" s="166"/>
      <c r="J396" s="224"/>
      <c r="K396" s="165"/>
      <c r="L396" s="152"/>
      <c r="M396" s="166"/>
      <c r="N396" s="224"/>
      <c r="O396" s="165"/>
      <c r="P396" s="152"/>
      <c r="Q396" s="161"/>
    </row>
    <row r="397" spans="1:17" ht="18" customHeight="1" x14ac:dyDescent="0.25">
      <c r="A397" s="161"/>
      <c r="B397" s="225" t="s">
        <v>174</v>
      </c>
      <c r="C397" s="167"/>
      <c r="D397" s="153"/>
      <c r="E397" s="163"/>
      <c r="F397" s="224"/>
      <c r="G397" s="165"/>
      <c r="H397" s="152"/>
      <c r="I397" s="166"/>
      <c r="J397" s="224"/>
      <c r="K397" s="165"/>
      <c r="L397" s="152"/>
      <c r="M397" s="166"/>
      <c r="N397" s="224"/>
      <c r="O397" s="165"/>
      <c r="P397" s="152"/>
      <c r="Q397" s="161"/>
    </row>
    <row r="398" spans="1:17" ht="18" customHeight="1" x14ac:dyDescent="0.25">
      <c r="A398" s="161"/>
      <c r="B398" s="226"/>
      <c r="C398" s="168"/>
      <c r="D398" s="153"/>
      <c r="E398" s="163"/>
      <c r="F398" s="224"/>
      <c r="G398" s="165"/>
      <c r="H398" s="152"/>
      <c r="I398" s="166"/>
      <c r="J398" s="224"/>
      <c r="K398" s="165"/>
      <c r="L398" s="152"/>
      <c r="M398" s="166"/>
      <c r="N398" s="224"/>
      <c r="O398" s="165"/>
      <c r="P398" s="152"/>
      <c r="Q398" s="161"/>
    </row>
    <row r="399" spans="1:17" ht="18" customHeight="1" x14ac:dyDescent="0.25">
      <c r="A399" s="161"/>
      <c r="B399" s="226"/>
      <c r="C399" s="168"/>
      <c r="D399" s="153"/>
      <c r="E399" s="163"/>
      <c r="F399" s="224"/>
      <c r="G399" s="165"/>
      <c r="H399" s="152"/>
      <c r="I399" s="166"/>
      <c r="J399" s="224"/>
      <c r="K399" s="165"/>
      <c r="L399" s="152"/>
      <c r="M399" s="166"/>
      <c r="N399" s="224"/>
      <c r="O399" s="165"/>
      <c r="P399" s="152"/>
      <c r="Q399" s="161"/>
    </row>
    <row r="400" spans="1:17" ht="6.95" customHeight="1" x14ac:dyDescent="0.25">
      <c r="A400" s="161"/>
      <c r="B400" s="163"/>
      <c r="C400" s="163"/>
      <c r="D400" s="163"/>
      <c r="E400" s="163"/>
      <c r="F400" s="166"/>
      <c r="G400" s="166"/>
      <c r="H400" s="166"/>
      <c r="I400" s="166"/>
      <c r="J400" s="166"/>
      <c r="K400" s="166"/>
      <c r="L400" s="166"/>
      <c r="M400" s="166"/>
      <c r="N400" s="166"/>
      <c r="O400" s="166"/>
      <c r="P400" s="166"/>
      <c r="Q400" s="161"/>
    </row>
    <row r="401" spans="1:17" ht="18" customHeight="1" x14ac:dyDescent="0.25">
      <c r="A401" s="161"/>
      <c r="B401" s="153" t="s">
        <v>175</v>
      </c>
      <c r="C401" s="163"/>
      <c r="D401" s="153"/>
      <c r="E401" s="163"/>
      <c r="F401" s="224"/>
      <c r="G401" s="165"/>
      <c r="H401" s="152"/>
      <c r="I401" s="166"/>
      <c r="J401" s="224"/>
      <c r="K401" s="165"/>
      <c r="L401" s="152"/>
      <c r="M401" s="166"/>
      <c r="N401" s="224"/>
      <c r="O401" s="165"/>
      <c r="P401" s="152"/>
      <c r="Q401" s="161"/>
    </row>
    <row r="402" spans="1:17" ht="18" customHeight="1" x14ac:dyDescent="0.25">
      <c r="A402" s="161"/>
      <c r="B402" s="225" t="s">
        <v>174</v>
      </c>
      <c r="C402" s="167"/>
      <c r="D402" s="153"/>
      <c r="E402" s="163"/>
      <c r="F402" s="224"/>
      <c r="G402" s="165"/>
      <c r="H402" s="152"/>
      <c r="I402" s="166"/>
      <c r="J402" s="224"/>
      <c r="K402" s="165"/>
      <c r="L402" s="152"/>
      <c r="M402" s="166"/>
      <c r="N402" s="224"/>
      <c r="O402" s="165"/>
      <c r="P402" s="152"/>
      <c r="Q402" s="161"/>
    </row>
    <row r="403" spans="1:17" ht="18" customHeight="1" x14ac:dyDescent="0.25">
      <c r="A403" s="161"/>
      <c r="B403" s="226"/>
      <c r="C403" s="168"/>
      <c r="D403" s="153"/>
      <c r="E403" s="163"/>
      <c r="F403" s="224"/>
      <c r="G403" s="165"/>
      <c r="H403" s="152"/>
      <c r="I403" s="166"/>
      <c r="J403" s="224"/>
      <c r="K403" s="165"/>
      <c r="L403" s="152"/>
      <c r="M403" s="166"/>
      <c r="N403" s="224"/>
      <c r="O403" s="165"/>
      <c r="P403" s="152"/>
      <c r="Q403" s="161"/>
    </row>
    <row r="404" spans="1:17" ht="18" customHeight="1" x14ac:dyDescent="0.25">
      <c r="A404" s="161"/>
      <c r="B404" s="226"/>
      <c r="C404" s="168"/>
      <c r="D404" s="153"/>
      <c r="E404" s="163"/>
      <c r="F404" s="224"/>
      <c r="G404" s="165"/>
      <c r="H404" s="152"/>
      <c r="I404" s="166"/>
      <c r="J404" s="224"/>
      <c r="K404" s="165"/>
      <c r="L404" s="152"/>
      <c r="M404" s="166"/>
      <c r="N404" s="224"/>
      <c r="O404" s="165"/>
      <c r="P404" s="152"/>
      <c r="Q404" s="161"/>
    </row>
    <row r="405" spans="1:17" ht="6.95" customHeight="1" x14ac:dyDescent="0.25">
      <c r="A405" s="161"/>
      <c r="B405" s="163"/>
      <c r="C405" s="163"/>
      <c r="D405" s="163"/>
      <c r="E405" s="163"/>
      <c r="F405" s="166"/>
      <c r="G405" s="166"/>
      <c r="H405" s="166"/>
      <c r="I405" s="166"/>
      <c r="J405" s="166"/>
      <c r="K405" s="166"/>
      <c r="L405" s="166"/>
      <c r="M405" s="166"/>
      <c r="N405" s="166"/>
      <c r="O405" s="166"/>
      <c r="P405" s="166"/>
      <c r="Q405" s="161"/>
    </row>
    <row r="406" spans="1:17" ht="18" customHeight="1" x14ac:dyDescent="0.25">
      <c r="A406" s="161"/>
      <c r="B406" s="153" t="s">
        <v>175</v>
      </c>
      <c r="C406" s="163"/>
      <c r="D406" s="153"/>
      <c r="E406" s="163"/>
      <c r="F406" s="224"/>
      <c r="G406" s="165"/>
      <c r="H406" s="152"/>
      <c r="I406" s="166"/>
      <c r="J406" s="224"/>
      <c r="K406" s="165"/>
      <c r="L406" s="152"/>
      <c r="M406" s="166"/>
      <c r="N406" s="224"/>
      <c r="O406" s="165"/>
      <c r="P406" s="152"/>
      <c r="Q406" s="161"/>
    </row>
    <row r="407" spans="1:17" ht="18" customHeight="1" x14ac:dyDescent="0.25">
      <c r="A407" s="161"/>
      <c r="B407" s="225" t="s">
        <v>174</v>
      </c>
      <c r="C407" s="167"/>
      <c r="D407" s="153"/>
      <c r="E407" s="163"/>
      <c r="F407" s="224"/>
      <c r="G407" s="165"/>
      <c r="H407" s="152"/>
      <c r="I407" s="166"/>
      <c r="J407" s="224"/>
      <c r="K407" s="165"/>
      <c r="L407" s="152"/>
      <c r="M407" s="166"/>
      <c r="N407" s="224"/>
      <c r="O407" s="165"/>
      <c r="P407" s="152"/>
      <c r="Q407" s="161"/>
    </row>
    <row r="408" spans="1:17" ht="18" customHeight="1" x14ac:dyDescent="0.25">
      <c r="A408" s="161"/>
      <c r="B408" s="226"/>
      <c r="C408" s="168"/>
      <c r="D408" s="153"/>
      <c r="E408" s="163"/>
      <c r="F408" s="224"/>
      <c r="G408" s="165"/>
      <c r="H408" s="152"/>
      <c r="I408" s="166"/>
      <c r="J408" s="224"/>
      <c r="K408" s="165"/>
      <c r="L408" s="152"/>
      <c r="M408" s="166"/>
      <c r="N408" s="224"/>
      <c r="O408" s="165"/>
      <c r="P408" s="152"/>
      <c r="Q408" s="161"/>
    </row>
    <row r="409" spans="1:17" ht="18" customHeight="1" x14ac:dyDescent="0.25">
      <c r="A409" s="161"/>
      <c r="B409" s="226"/>
      <c r="C409" s="168"/>
      <c r="D409" s="153"/>
      <c r="E409" s="163"/>
      <c r="F409" s="224"/>
      <c r="G409" s="165"/>
      <c r="H409" s="152"/>
      <c r="I409" s="166"/>
      <c r="J409" s="224"/>
      <c r="K409" s="165"/>
      <c r="L409" s="152"/>
      <c r="M409" s="166"/>
      <c r="N409" s="224"/>
      <c r="O409" s="165"/>
      <c r="P409" s="152"/>
      <c r="Q409" s="161"/>
    </row>
    <row r="410" spans="1:17" ht="6.95" customHeight="1" x14ac:dyDescent="0.25">
      <c r="A410" s="161"/>
      <c r="B410" s="163"/>
      <c r="C410" s="163"/>
      <c r="D410" s="163"/>
      <c r="E410" s="163"/>
      <c r="F410" s="166"/>
      <c r="G410" s="166"/>
      <c r="H410" s="166"/>
      <c r="I410" s="166"/>
      <c r="J410" s="166"/>
      <c r="K410" s="166"/>
      <c r="L410" s="166"/>
      <c r="M410" s="166"/>
      <c r="N410" s="166"/>
      <c r="O410" s="166"/>
      <c r="P410" s="166"/>
      <c r="Q410" s="161"/>
    </row>
  </sheetData>
  <mergeCells count="305">
    <mergeCell ref="A1:Q1"/>
    <mergeCell ref="F36:F39"/>
    <mergeCell ref="J36:J39"/>
    <mergeCell ref="N36:N39"/>
    <mergeCell ref="B37:B39"/>
    <mergeCell ref="F31:F34"/>
    <mergeCell ref="J31:J34"/>
    <mergeCell ref="N31:N34"/>
    <mergeCell ref="B32:B34"/>
    <mergeCell ref="F46:F49"/>
    <mergeCell ref="J46:J49"/>
    <mergeCell ref="N46:N49"/>
    <mergeCell ref="B47:B49"/>
    <mergeCell ref="F41:F44"/>
    <mergeCell ref="J41:J44"/>
    <mergeCell ref="N41:N44"/>
    <mergeCell ref="B42:B44"/>
    <mergeCell ref="F56:F59"/>
    <mergeCell ref="J56:J59"/>
    <mergeCell ref="N56:N59"/>
    <mergeCell ref="B57:B59"/>
    <mergeCell ref="F51:F54"/>
    <mergeCell ref="J51:J54"/>
    <mergeCell ref="N51:N54"/>
    <mergeCell ref="B52:B54"/>
    <mergeCell ref="F66:F69"/>
    <mergeCell ref="J66:J69"/>
    <mergeCell ref="N66:N69"/>
    <mergeCell ref="B67:B69"/>
    <mergeCell ref="F61:F64"/>
    <mergeCell ref="J61:J64"/>
    <mergeCell ref="N61:N64"/>
    <mergeCell ref="B62:B64"/>
    <mergeCell ref="F196:F199"/>
    <mergeCell ref="J196:J199"/>
    <mergeCell ref="N196:N199"/>
    <mergeCell ref="B197:B199"/>
    <mergeCell ref="F191:F194"/>
    <mergeCell ref="J191:J194"/>
    <mergeCell ref="N191:N194"/>
    <mergeCell ref="B192:B194"/>
    <mergeCell ref="F171:F174"/>
    <mergeCell ref="J171:J174"/>
    <mergeCell ref="N171:N174"/>
    <mergeCell ref="B172:B174"/>
    <mergeCell ref="F156:F159"/>
    <mergeCell ref="J156:J159"/>
    <mergeCell ref="N156:N159"/>
    <mergeCell ref="B157:B159"/>
    <mergeCell ref="F206:F209"/>
    <mergeCell ref="J206:J209"/>
    <mergeCell ref="N206:N209"/>
    <mergeCell ref="B207:B209"/>
    <mergeCell ref="F201:F204"/>
    <mergeCell ref="J201:J204"/>
    <mergeCell ref="N201:N204"/>
    <mergeCell ref="B202:B204"/>
    <mergeCell ref="F396:F399"/>
    <mergeCell ref="J396:J399"/>
    <mergeCell ref="N396:N399"/>
    <mergeCell ref="B397:B399"/>
    <mergeCell ref="F391:F394"/>
    <mergeCell ref="J391:J394"/>
    <mergeCell ref="N391:N394"/>
    <mergeCell ref="B392:B394"/>
    <mergeCell ref="F371:F374"/>
    <mergeCell ref="J371:J374"/>
    <mergeCell ref="N371:N374"/>
    <mergeCell ref="B372:B374"/>
    <mergeCell ref="F386:F389"/>
    <mergeCell ref="J386:J389"/>
    <mergeCell ref="N386:N389"/>
    <mergeCell ref="B387:B389"/>
    <mergeCell ref="F406:F409"/>
    <mergeCell ref="J406:J409"/>
    <mergeCell ref="N406:N409"/>
    <mergeCell ref="B407:B409"/>
    <mergeCell ref="F401:F404"/>
    <mergeCell ref="J401:J404"/>
    <mergeCell ref="N401:N404"/>
    <mergeCell ref="B402:B404"/>
    <mergeCell ref="F176:F179"/>
    <mergeCell ref="J176:J179"/>
    <mergeCell ref="N176:N179"/>
    <mergeCell ref="B177:B179"/>
    <mergeCell ref="F186:F189"/>
    <mergeCell ref="J186:J189"/>
    <mergeCell ref="N186:N189"/>
    <mergeCell ref="B187:B189"/>
    <mergeCell ref="F181:F184"/>
    <mergeCell ref="J181:J184"/>
    <mergeCell ref="N181:N184"/>
    <mergeCell ref="B182:B184"/>
    <mergeCell ref="F376:F379"/>
    <mergeCell ref="J376:J379"/>
    <mergeCell ref="N376:N379"/>
    <mergeCell ref="B377:B379"/>
    <mergeCell ref="F151:F154"/>
    <mergeCell ref="J151:J154"/>
    <mergeCell ref="N151:N154"/>
    <mergeCell ref="B152:B154"/>
    <mergeCell ref="F166:F169"/>
    <mergeCell ref="J166:J169"/>
    <mergeCell ref="N166:N169"/>
    <mergeCell ref="B167:B169"/>
    <mergeCell ref="F161:F164"/>
    <mergeCell ref="J161:J164"/>
    <mergeCell ref="N161:N164"/>
    <mergeCell ref="B162:B164"/>
    <mergeCell ref="F136:F139"/>
    <mergeCell ref="J136:J139"/>
    <mergeCell ref="N136:N139"/>
    <mergeCell ref="B137:B139"/>
    <mergeCell ref="F131:F134"/>
    <mergeCell ref="J131:J134"/>
    <mergeCell ref="N131:N134"/>
    <mergeCell ref="B132:B134"/>
    <mergeCell ref="F146:F149"/>
    <mergeCell ref="J146:J149"/>
    <mergeCell ref="N146:N149"/>
    <mergeCell ref="B147:B149"/>
    <mergeCell ref="F141:F144"/>
    <mergeCell ref="J141:J144"/>
    <mergeCell ref="N141:N144"/>
    <mergeCell ref="B142:B144"/>
    <mergeCell ref="F116:F119"/>
    <mergeCell ref="J116:J119"/>
    <mergeCell ref="N116:N119"/>
    <mergeCell ref="B117:B119"/>
    <mergeCell ref="F111:F114"/>
    <mergeCell ref="J111:J114"/>
    <mergeCell ref="N111:N114"/>
    <mergeCell ref="B112:B114"/>
    <mergeCell ref="F126:F129"/>
    <mergeCell ref="J126:J129"/>
    <mergeCell ref="N126:N129"/>
    <mergeCell ref="B127:B129"/>
    <mergeCell ref="F121:F124"/>
    <mergeCell ref="J121:J124"/>
    <mergeCell ref="N121:N124"/>
    <mergeCell ref="B122:B124"/>
    <mergeCell ref="F96:F99"/>
    <mergeCell ref="J96:J99"/>
    <mergeCell ref="N96:N99"/>
    <mergeCell ref="B97:B99"/>
    <mergeCell ref="F91:F94"/>
    <mergeCell ref="J91:J94"/>
    <mergeCell ref="N91:N94"/>
    <mergeCell ref="B92:B94"/>
    <mergeCell ref="F106:F109"/>
    <mergeCell ref="J106:J109"/>
    <mergeCell ref="N106:N109"/>
    <mergeCell ref="B107:B109"/>
    <mergeCell ref="F101:F104"/>
    <mergeCell ref="J101:J104"/>
    <mergeCell ref="N101:N104"/>
    <mergeCell ref="B102:B104"/>
    <mergeCell ref="F76:F79"/>
    <mergeCell ref="J76:J79"/>
    <mergeCell ref="N76:N79"/>
    <mergeCell ref="B77:B79"/>
    <mergeCell ref="F71:F74"/>
    <mergeCell ref="J71:J74"/>
    <mergeCell ref="N71:N74"/>
    <mergeCell ref="B72:B74"/>
    <mergeCell ref="F86:F89"/>
    <mergeCell ref="J86:J89"/>
    <mergeCell ref="N86:N89"/>
    <mergeCell ref="B87:B89"/>
    <mergeCell ref="F81:F84"/>
    <mergeCell ref="J81:J84"/>
    <mergeCell ref="N81:N84"/>
    <mergeCell ref="B82:B84"/>
    <mergeCell ref="F381:F384"/>
    <mergeCell ref="J381:J384"/>
    <mergeCell ref="N381:N384"/>
    <mergeCell ref="B382:B384"/>
    <mergeCell ref="F356:F359"/>
    <mergeCell ref="J356:J359"/>
    <mergeCell ref="N356:N359"/>
    <mergeCell ref="B357:B359"/>
    <mergeCell ref="F351:F354"/>
    <mergeCell ref="J351:J354"/>
    <mergeCell ref="N351:N354"/>
    <mergeCell ref="B352:B354"/>
    <mergeCell ref="F366:F369"/>
    <mergeCell ref="J366:J369"/>
    <mergeCell ref="N366:N369"/>
    <mergeCell ref="B367:B369"/>
    <mergeCell ref="F361:F364"/>
    <mergeCell ref="J361:J364"/>
    <mergeCell ref="N361:N364"/>
    <mergeCell ref="B362:B364"/>
    <mergeCell ref="F336:F339"/>
    <mergeCell ref="J336:J339"/>
    <mergeCell ref="N336:N339"/>
    <mergeCell ref="B337:B339"/>
    <mergeCell ref="F331:F334"/>
    <mergeCell ref="J331:J334"/>
    <mergeCell ref="N331:N334"/>
    <mergeCell ref="B332:B334"/>
    <mergeCell ref="F346:F349"/>
    <mergeCell ref="J346:J349"/>
    <mergeCell ref="N346:N349"/>
    <mergeCell ref="B347:B349"/>
    <mergeCell ref="F341:F344"/>
    <mergeCell ref="J341:J344"/>
    <mergeCell ref="N341:N344"/>
    <mergeCell ref="B342:B344"/>
    <mergeCell ref="F316:F319"/>
    <mergeCell ref="J316:J319"/>
    <mergeCell ref="N316:N319"/>
    <mergeCell ref="B317:B319"/>
    <mergeCell ref="F311:F314"/>
    <mergeCell ref="J311:J314"/>
    <mergeCell ref="N311:N314"/>
    <mergeCell ref="B312:B314"/>
    <mergeCell ref="F326:F329"/>
    <mergeCell ref="J326:J329"/>
    <mergeCell ref="N326:N329"/>
    <mergeCell ref="B327:B329"/>
    <mergeCell ref="F321:F324"/>
    <mergeCell ref="J321:J324"/>
    <mergeCell ref="N321:N324"/>
    <mergeCell ref="B322:B324"/>
    <mergeCell ref="F296:F299"/>
    <mergeCell ref="J296:J299"/>
    <mergeCell ref="N296:N299"/>
    <mergeCell ref="B297:B299"/>
    <mergeCell ref="F291:F294"/>
    <mergeCell ref="J291:J294"/>
    <mergeCell ref="N291:N294"/>
    <mergeCell ref="B292:B294"/>
    <mergeCell ref="F306:F309"/>
    <mergeCell ref="J306:J309"/>
    <mergeCell ref="N306:N309"/>
    <mergeCell ref="B307:B309"/>
    <mergeCell ref="F301:F304"/>
    <mergeCell ref="J301:J304"/>
    <mergeCell ref="N301:N304"/>
    <mergeCell ref="B302:B304"/>
    <mergeCell ref="F276:F279"/>
    <mergeCell ref="J276:J279"/>
    <mergeCell ref="N276:N279"/>
    <mergeCell ref="B277:B279"/>
    <mergeCell ref="F271:F274"/>
    <mergeCell ref="J271:J274"/>
    <mergeCell ref="N271:N274"/>
    <mergeCell ref="B272:B274"/>
    <mergeCell ref="F286:F289"/>
    <mergeCell ref="J286:J289"/>
    <mergeCell ref="N286:N289"/>
    <mergeCell ref="B287:B289"/>
    <mergeCell ref="F281:F284"/>
    <mergeCell ref="J281:J284"/>
    <mergeCell ref="N281:N284"/>
    <mergeCell ref="B282:B284"/>
    <mergeCell ref="F256:F259"/>
    <mergeCell ref="J256:J259"/>
    <mergeCell ref="N256:N259"/>
    <mergeCell ref="B257:B259"/>
    <mergeCell ref="F251:F254"/>
    <mergeCell ref="J251:J254"/>
    <mergeCell ref="N251:N254"/>
    <mergeCell ref="B252:B254"/>
    <mergeCell ref="F266:F269"/>
    <mergeCell ref="J266:J269"/>
    <mergeCell ref="N266:N269"/>
    <mergeCell ref="B267:B269"/>
    <mergeCell ref="F261:F264"/>
    <mergeCell ref="J261:J264"/>
    <mergeCell ref="N261:N264"/>
    <mergeCell ref="B262:B264"/>
    <mergeCell ref="F236:F239"/>
    <mergeCell ref="J236:J239"/>
    <mergeCell ref="N236:N239"/>
    <mergeCell ref="B237:B239"/>
    <mergeCell ref="F231:F234"/>
    <mergeCell ref="J231:J234"/>
    <mergeCell ref="N231:N234"/>
    <mergeCell ref="B232:B234"/>
    <mergeCell ref="F246:F249"/>
    <mergeCell ref="J246:J249"/>
    <mergeCell ref="N246:N249"/>
    <mergeCell ref="B247:B249"/>
    <mergeCell ref="F241:F244"/>
    <mergeCell ref="J241:J244"/>
    <mergeCell ref="N241:N244"/>
    <mergeCell ref="B242:B244"/>
    <mergeCell ref="F216:F219"/>
    <mergeCell ref="J216:J219"/>
    <mergeCell ref="N216:N219"/>
    <mergeCell ref="B217:B219"/>
    <mergeCell ref="F211:F214"/>
    <mergeCell ref="J211:J214"/>
    <mergeCell ref="N211:N214"/>
    <mergeCell ref="B212:B214"/>
    <mergeCell ref="F226:F229"/>
    <mergeCell ref="J226:J229"/>
    <mergeCell ref="N226:N229"/>
    <mergeCell ref="B227:B229"/>
    <mergeCell ref="F221:F224"/>
    <mergeCell ref="J221:J224"/>
    <mergeCell ref="N221:N224"/>
    <mergeCell ref="B222:B224"/>
  </mergeCells>
  <phoneticPr fontId="29" type="noConversion"/>
  <dataValidations disablePrompts="1" count="5">
    <dataValidation type="list" allowBlank="1" showInputMessage="1" showErrorMessage="1" sqref="O391:P394 O396:P399 O406:P409 O401:P404 O31:P34 O36:P39 O41:P44 O46:P49 O51:P54 O56:P59 O61:P64 O66:P69 O191:P194 O196:P199 O201:P204 O206:P209 O171:P174 O176:P179 O181:P184 O186:P189 O151:P154 O156:P159 O161:P164 O166:P169 O131:P134 O136:P139 O141:P144 O146:P149 O111:P114 O116:P119 O121:P124 O126:P129 O91:P94 O96:P99 O101:P104 O106:P109 O71:P74 O76:P79 O81:P84 O86:P89 O371:P374 O376:P379 O386:P389 O381:P384 O351:P354 O356:P359 O366:P369 O361:P364 O331:P334 O336:P339 O346:P349 O341:P344 O311:P314 O316:P319 O326:P329 O321:P324 O291:P294 O296:P299 O306:P309 O301:P304 O271:P274 O276:P279 O286:P289 O281:P284 O251:P254 O256:P259 O266:P269 O261:P264 O231:P234 O236:P239 O246:P249 O241:P244 O211:P214 O216:P219 O226:P229 O221:P224">
      <formula1>"Yes, No"</formula1>
    </dataValidation>
    <dataValidation type="list" allowBlank="1" showInputMessage="1" showErrorMessage="1" sqref="L396:M399 L31:M34 L406:M409 L401:M404 L36:M39 L41:M44 L46:M49 L51:M54 L56:M59 L61:M64 L66:M69 L191:M194 L196:M199 L201:M204 L206:M209 L391:M394 L171:M174 L176:M179 L181:M184 L186:M189 L151:M154 L156:M159 L161:M164 L166:M169 L131:M134 L136:M139 L141:M144 L146:M149 L111:M114 L116:M119 L121:M124 L126:M129 L91:M94 L96:M99 L101:M104 L106:M109 L71:M74 L76:M79 L81:M84 L86:M89 L376:M379 L386:M389 L381:M384 L371:M374 L356:M359 L366:M369 L361:M364 L351:M354 L336:M339 L346:M349 L341:M344 L331:M334 L316:M319 L326:M329 L321:M324 L311:M314 L296:M299 L306:M309 L301:M304 L291:M294 L276:M279 L286:M289 L281:M284 L271:M274 L256:M259 L266:M269 L261:M264 L251:M254 L236:M239 L246:M249 L241:M244 L231:M234 L216:M219 L226:M229 L221:M224 L211:M214">
      <formula1>"Accepted,Rejected"</formula1>
    </dataValidation>
    <dataValidation type="list" allowBlank="1" showInputMessage="1" showErrorMessage="1" sqref="K401:K404 K36:K39 K406:K409 K31:K34 K41:K44 K46:K49 K51:K54 K56:K59 K61:K64 K66:K69 K191:K194 K196:K199 K201:K204 K206:K209 K391:K394 K396:K399 K171:K174 K176:K179 K181:K184 K186:K189 K151:K154 K156:K159 K161:K164 K166:K169 K131:K134 K136:K139 K141:K144 K146:K149 K111:K114 K116:K119 K121:K124 K126:K129 K91:K94 K96:K99 K101:K104 K106:K109 K71:K74 K76:K79 K81:K84 K86:K89 K381:K384 K386:K389 K371:K374 K376:K379 K361:K364 K366:K369 K351:K354 K356:K359 K341:K344 K346:K349 K331:K334 K336:K339 K321:K324 K326:K329 K311:K314 K316:K319 K301:K304 K306:K309 K291:K294 K296:K299 K281:K284 K286:K289 K271:K274 K276:K279 K261:K264 K266:K269 K251:K254 K256:K259 K241:K244 K246:K249 K231:K234 K236:K239 K221:K224 K226:K229 K211:K214 K216:K219">
      <formula1>"Yes,No"</formula1>
    </dataValidation>
    <dataValidation type="list" allowBlank="1" showInputMessage="1" showErrorMessage="1" sqref="H396:I399 H31:I34 H406:I409 H401:I404 H36:I39 H41:I44 H46:I49 H51:I54 H56:I59 H61:I64 H66:I69 H191:I194 H196:I199 H201:I204 H206:I209 H391:I394 H171:I174 H176:I179 H181:I184 H186:I189 H151:I154 H156:I159 H161:I164 H166:I169 H131:I134 H136:I139 H141:I144 H146:I149 H111:I114 H116:I119 H121:I124 H126:I129 H91:I94 H96:I99 H101:I104 H106:I109 H71:I74 H76:I79 H81:I84 H86:I89 H376:I379 H386:I389 H381:I384 H371:I374 H356:I359 H366:I369 H361:I364 H351:I354 H336:I339 H346:I349 H341:I344 H331:I334 H316:I319 H326:I329 H321:I324 H311:I314 H296:I299 H306:I309 H301:I304 H291:I294 H276:I279 H286:I289 H281:I284 H271:I274 H256:I259 H266:I269 H261:I264 H251:I254 H236:I239 H246:I249 H241:I244 H231:I234 H216:I219 H226:I229 H221:I224 H211:I214">
      <formula1>"M,F"</formula1>
    </dataValidation>
    <dataValidation type="list" allowBlank="1" showInputMessage="1" showErrorMessage="1" sqref="N396:N399 N401:N404 J406:J409 N406:N409 J401:J404 J396:J399 J391:J394 J206:J209 J201:J204 J196:J199 J191:J194 J66:J69 J61:J64 J56:J59 J51:J54 J46:J49 J41:J44 J36:J39 J31:J34 N31:N34 N36:N39 N41:N44 N46:N49 N51:N54 N56:N59 N61:N64 N66:N69 N191:N194 N196:N199 N201:N204 N206:N209 N391:N394 J186:J189 J181:J184 J176:J179 J171:J174 N171:N174 N176:N179 N181:N184 N186:N189 J166:J169 J161:J164 J156:J159 J151:J154 N151:N154 N156:N159 N161:N164 N166:N169 J146:J149 J141:J144 J136:J139 J131:J134 N131:N134 N136:N139 N141:N144 N146:N149 J126:J129 J121:J124 J116:J119 J111:J114 N111:N114 N116:N119 N121:N124 N126:N129 J106:J109 J101:J104 J96:J99 J91:J94 N91:N94 N96:N99 N101:N104 N106:N109 J86:J89 J81:J84 J76:J79 J71:J74 N71:N74 N76:N79 N81:N84 N86:N89 N376:N379 N381:N384 J386:J389 N386:N389 J381:J384 J376:J379 J371:J374 N371:N374 N356:N359 N361:N364 J366:J369 N366:N369 J361:J364 J356:J359 J351:J354 N351:N354 N336:N339 N341:N344 J346:J349 N346:N349 J341:J344 J336:J339 J331:J334 N331:N334 N316:N319 N321:N324 J326:J329 N326:N329 J321:J324 J316:J319 J311:J314 N311:N314 N296:N299 N301:N304 J306:J309 N306:N309 J301:J304 J296:J299 J291:J294 N291:N294 N276:N279 N281:N284 J286:J289 N286:N289 J281:J284 J276:J279 J271:J274 N271:N274 N256:N259 N261:N264 J266:J269 N266:N269 J261:J264 J256:J259 J251:J254 N251:N254 N236:N239 N241:N244 J246:J249 N246:N249 J241:J244 J236:J239 J231:J234 N231:N234 N216:N219 N221:N224 J226:J229 N226:N229 J221:J224 J216:J219 J211:J214 N211:N214">
      <formula1>"Sent, Not Sent"</formula1>
    </dataValidation>
  </dataValidations>
  <printOptions horizontalCentered="1"/>
  <pageMargins left="0.19685039370078741" right="0.19685039370078741" top="0.19685039370078741" bottom="0.31496062992125984" header="0.31496062992125984" footer="0.11811023622047245"/>
  <pageSetup paperSize="9" orientation="landscape" r:id="rId1"/>
  <headerFooter>
    <oddFooter>&amp;L&amp;9Budget Spreadsheets by Spreadsheet123.com&amp;C&amp;P of &amp;N&amp;R&amp;9© 2013 Spreadsheet123 LTD. All rights reserved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showGridLines="0" zoomScaleNormal="100" workbookViewId="0">
      <selection sqref="A1:I1"/>
    </sheetView>
  </sheetViews>
  <sheetFormatPr defaultRowHeight="14.25" x14ac:dyDescent="0.2"/>
  <cols>
    <col min="1" max="1" width="1.7109375" style="184" customWidth="1"/>
    <col min="2" max="2" width="21" style="184" customWidth="1"/>
    <col min="3" max="3" width="0.85546875" style="184" customWidth="1"/>
    <col min="4" max="4" width="33" style="184" customWidth="1"/>
    <col min="5" max="5" width="0.85546875" style="184" customWidth="1"/>
    <col min="6" max="6" width="21.140625" style="184" customWidth="1"/>
    <col min="7" max="7" width="0.85546875" style="184" customWidth="1"/>
    <col min="8" max="8" width="19.140625" style="184" customWidth="1"/>
    <col min="9" max="9" width="1.7109375" style="184" customWidth="1"/>
    <col min="10" max="16384" width="9.140625" style="184"/>
  </cols>
  <sheetData>
    <row r="1" spans="1:12" s="159" customFormat="1" ht="35.1" customHeight="1" x14ac:dyDescent="0.25">
      <c r="A1" s="216" t="s">
        <v>110</v>
      </c>
      <c r="B1" s="216"/>
      <c r="C1" s="216"/>
      <c r="D1" s="216"/>
      <c r="E1" s="216"/>
      <c r="F1" s="216"/>
      <c r="G1" s="216"/>
      <c r="H1" s="216"/>
      <c r="I1" s="216"/>
      <c r="J1" s="183"/>
      <c r="K1" s="183"/>
      <c r="L1" s="181"/>
    </row>
    <row r="2" spans="1:12" x14ac:dyDescent="0.2">
      <c r="I2" s="156" t="str">
        <f ca="1">"© "&amp;YEAR(TODAY())&amp;" Spreadsheet123 LTD. All rights reserved"</f>
        <v>© 2013 Spreadsheet123 LTD. All rights reserved</v>
      </c>
    </row>
    <row r="3" spans="1:12" x14ac:dyDescent="0.2">
      <c r="H3" s="185"/>
      <c r="I3" s="185"/>
    </row>
    <row r="4" spans="1:12" x14ac:dyDescent="0.2">
      <c r="H4" s="185"/>
      <c r="I4" s="185"/>
    </row>
    <row r="5" spans="1:12" x14ac:dyDescent="0.2">
      <c r="H5" s="185"/>
      <c r="I5" s="185"/>
    </row>
    <row r="6" spans="1:12" x14ac:dyDescent="0.2">
      <c r="H6" s="185"/>
      <c r="I6" s="185"/>
    </row>
    <row r="7" spans="1:12" x14ac:dyDescent="0.2">
      <c r="H7" s="185"/>
      <c r="I7" s="185"/>
    </row>
    <row r="8" spans="1:12" x14ac:dyDescent="0.2">
      <c r="H8" s="185"/>
      <c r="I8" s="185"/>
    </row>
    <row r="9" spans="1:12" x14ac:dyDescent="0.2">
      <c r="H9" s="185"/>
      <c r="I9" s="185"/>
    </row>
    <row r="10" spans="1:12" x14ac:dyDescent="0.2">
      <c r="H10" s="185"/>
      <c r="I10" s="185"/>
    </row>
    <row r="11" spans="1:12" s="187" customFormat="1" ht="21.95" customHeight="1" x14ac:dyDescent="0.25">
      <c r="A11" s="195" t="s">
        <v>197</v>
      </c>
      <c r="B11" s="195"/>
      <c r="C11" s="154"/>
      <c r="D11" s="55"/>
      <c r="E11" s="55"/>
      <c r="F11" s="55"/>
      <c r="G11" s="55"/>
      <c r="H11" s="55"/>
      <c r="I11" s="55"/>
    </row>
    <row r="12" spans="1:12" s="187" customFormat="1" ht="21.95" customHeight="1" x14ac:dyDescent="0.25">
      <c r="A12" s="196"/>
      <c r="B12" s="190" t="s">
        <v>193</v>
      </c>
      <c r="C12" s="190"/>
      <c r="D12" s="190" t="s">
        <v>194</v>
      </c>
      <c r="E12" s="190"/>
      <c r="F12" s="190" t="s">
        <v>195</v>
      </c>
      <c r="G12" s="190"/>
      <c r="H12" s="190" t="s">
        <v>196</v>
      </c>
      <c r="I12" s="190"/>
    </row>
    <row r="13" spans="1:12" ht="6.95" customHeight="1" x14ac:dyDescent="0.2">
      <c r="A13" s="200"/>
      <c r="B13" s="192"/>
      <c r="C13" s="192"/>
      <c r="D13" s="193"/>
      <c r="E13" s="193"/>
      <c r="F13" s="193"/>
      <c r="G13" s="193"/>
      <c r="H13" s="193"/>
      <c r="I13" s="193"/>
    </row>
    <row r="14" spans="1:12" s="187" customFormat="1" ht="18" customHeight="1" x14ac:dyDescent="0.25">
      <c r="A14" s="201"/>
      <c r="B14" s="198"/>
      <c r="C14" s="192"/>
      <c r="D14" s="198"/>
      <c r="E14" s="192"/>
      <c r="F14" s="199"/>
      <c r="G14" s="194"/>
      <c r="H14" s="198"/>
      <c r="I14" s="192"/>
    </row>
    <row r="15" spans="1:12" s="187" customFormat="1" ht="18" customHeight="1" x14ac:dyDescent="0.25">
      <c r="A15" s="201"/>
      <c r="B15" s="198"/>
      <c r="C15" s="192"/>
      <c r="D15" s="198"/>
      <c r="E15" s="192"/>
      <c r="F15" s="198"/>
      <c r="G15" s="192"/>
      <c r="H15" s="198"/>
      <c r="I15" s="192"/>
    </row>
    <row r="16" spans="1:12" s="187" customFormat="1" ht="18" customHeight="1" x14ac:dyDescent="0.25">
      <c r="A16" s="201"/>
      <c r="B16" s="198"/>
      <c r="C16" s="192"/>
      <c r="D16" s="198"/>
      <c r="E16" s="192"/>
      <c r="F16" s="198"/>
      <c r="G16" s="192"/>
      <c r="H16" s="198"/>
      <c r="I16" s="192"/>
    </row>
    <row r="17" spans="1:9" s="187" customFormat="1" ht="18" customHeight="1" x14ac:dyDescent="0.25">
      <c r="A17" s="201"/>
      <c r="B17" s="198"/>
      <c r="C17" s="192"/>
      <c r="D17" s="198"/>
      <c r="E17" s="192"/>
      <c r="F17" s="198"/>
      <c r="G17" s="192"/>
      <c r="H17" s="198"/>
      <c r="I17" s="192"/>
    </row>
    <row r="18" spans="1:9" s="187" customFormat="1" ht="18" customHeight="1" x14ac:dyDescent="0.25">
      <c r="A18" s="201"/>
      <c r="B18" s="198"/>
      <c r="C18" s="192"/>
      <c r="D18" s="198"/>
      <c r="E18" s="192"/>
      <c r="F18" s="198"/>
      <c r="G18" s="192"/>
      <c r="H18" s="198"/>
      <c r="I18" s="192"/>
    </row>
    <row r="19" spans="1:9" s="187" customFormat="1" ht="18" customHeight="1" x14ac:dyDescent="0.25">
      <c r="A19" s="201"/>
      <c r="B19" s="198"/>
      <c r="C19" s="192"/>
      <c r="D19" s="198"/>
      <c r="E19" s="192"/>
      <c r="F19" s="198"/>
      <c r="G19" s="192"/>
      <c r="H19" s="198"/>
      <c r="I19" s="192"/>
    </row>
    <row r="20" spans="1:9" s="187" customFormat="1" ht="18" customHeight="1" x14ac:dyDescent="0.25">
      <c r="A20" s="201"/>
      <c r="B20" s="198"/>
      <c r="C20" s="192"/>
      <c r="D20" s="198"/>
      <c r="E20" s="192"/>
      <c r="F20" s="198"/>
      <c r="G20" s="192"/>
      <c r="H20" s="198"/>
      <c r="I20" s="192"/>
    </row>
    <row r="21" spans="1:9" s="187" customFormat="1" ht="18" customHeight="1" x14ac:dyDescent="0.25">
      <c r="A21" s="201"/>
      <c r="B21" s="198"/>
      <c r="C21" s="192"/>
      <c r="D21" s="198"/>
      <c r="E21" s="192"/>
      <c r="F21" s="198"/>
      <c r="G21" s="192"/>
      <c r="H21" s="198"/>
      <c r="I21" s="192"/>
    </row>
    <row r="22" spans="1:9" s="187" customFormat="1" ht="18" customHeight="1" x14ac:dyDescent="0.25">
      <c r="A22" s="201"/>
      <c r="B22" s="198"/>
      <c r="C22" s="192"/>
      <c r="D22" s="198"/>
      <c r="E22" s="192"/>
      <c r="F22" s="198"/>
      <c r="G22" s="192"/>
      <c r="H22" s="198"/>
      <c r="I22" s="192"/>
    </row>
    <row r="23" spans="1:9" s="187" customFormat="1" ht="18" customHeight="1" x14ac:dyDescent="0.25">
      <c r="A23" s="201"/>
      <c r="B23" s="198"/>
      <c r="C23" s="192"/>
      <c r="D23" s="198"/>
      <c r="E23" s="192"/>
      <c r="F23" s="198"/>
      <c r="G23" s="192"/>
      <c r="H23" s="198"/>
      <c r="I23" s="192"/>
    </row>
    <row r="24" spans="1:9" s="187" customFormat="1" ht="18" customHeight="1" x14ac:dyDescent="0.25">
      <c r="A24" s="201"/>
      <c r="B24" s="198"/>
      <c r="C24" s="192"/>
      <c r="D24" s="198"/>
      <c r="E24" s="192"/>
      <c r="F24" s="198"/>
      <c r="G24" s="192"/>
      <c r="H24" s="198"/>
      <c r="I24" s="192"/>
    </row>
    <row r="25" spans="1:9" s="187" customFormat="1" ht="18" customHeight="1" x14ac:dyDescent="0.25">
      <c r="A25" s="201"/>
      <c r="B25" s="198"/>
      <c r="C25" s="192"/>
      <c r="D25" s="198"/>
      <c r="E25" s="192"/>
      <c r="F25" s="198"/>
      <c r="G25" s="192"/>
      <c r="H25" s="198"/>
      <c r="I25" s="192"/>
    </row>
    <row r="26" spans="1:9" s="187" customFormat="1" ht="18" customHeight="1" x14ac:dyDescent="0.25">
      <c r="A26" s="201"/>
      <c r="B26" s="198"/>
      <c r="C26" s="192"/>
      <c r="D26" s="198"/>
      <c r="E26" s="192"/>
      <c r="F26" s="198"/>
      <c r="G26" s="192"/>
      <c r="H26" s="198"/>
      <c r="I26" s="192"/>
    </row>
    <row r="27" spans="1:9" s="187" customFormat="1" ht="18" customHeight="1" x14ac:dyDescent="0.25">
      <c r="A27" s="201"/>
      <c r="B27" s="198"/>
      <c r="C27" s="192"/>
      <c r="D27" s="198"/>
      <c r="E27" s="192"/>
      <c r="F27" s="198"/>
      <c r="G27" s="192"/>
      <c r="H27" s="198"/>
      <c r="I27" s="192"/>
    </row>
    <row r="28" spans="1:9" s="187" customFormat="1" ht="18" customHeight="1" x14ac:dyDescent="0.25">
      <c r="A28" s="201"/>
      <c r="B28" s="198"/>
      <c r="C28" s="192"/>
      <c r="D28" s="198"/>
      <c r="E28" s="192"/>
      <c r="F28" s="198"/>
      <c r="G28" s="192"/>
      <c r="H28" s="198"/>
      <c r="I28" s="192"/>
    </row>
    <row r="29" spans="1:9" s="187" customFormat="1" ht="18" customHeight="1" x14ac:dyDescent="0.25">
      <c r="A29" s="201"/>
      <c r="B29" s="198"/>
      <c r="C29" s="192"/>
      <c r="D29" s="198"/>
      <c r="E29" s="192"/>
      <c r="F29" s="198"/>
      <c r="G29" s="192"/>
      <c r="H29" s="198"/>
      <c r="I29" s="192"/>
    </row>
    <row r="30" spans="1:9" s="187" customFormat="1" ht="18" customHeight="1" x14ac:dyDescent="0.25">
      <c r="A30" s="201"/>
      <c r="B30" s="198"/>
      <c r="C30" s="192"/>
      <c r="D30" s="198"/>
      <c r="E30" s="192"/>
      <c r="F30" s="198"/>
      <c r="G30" s="192"/>
      <c r="H30" s="198"/>
      <c r="I30" s="192"/>
    </row>
    <row r="31" spans="1:9" s="187" customFormat="1" ht="18" customHeight="1" x14ac:dyDescent="0.25">
      <c r="A31" s="201"/>
      <c r="B31" s="198"/>
      <c r="C31" s="192"/>
      <c r="D31" s="198"/>
      <c r="E31" s="192"/>
      <c r="F31" s="198"/>
      <c r="G31" s="192"/>
      <c r="H31" s="198"/>
      <c r="I31" s="192"/>
    </row>
    <row r="32" spans="1:9" s="187" customFormat="1" ht="18" customHeight="1" x14ac:dyDescent="0.25">
      <c r="A32" s="201"/>
      <c r="B32" s="198"/>
      <c r="C32" s="192"/>
      <c r="D32" s="198"/>
      <c r="E32" s="192"/>
      <c r="F32" s="198"/>
      <c r="G32" s="192"/>
      <c r="H32" s="198"/>
      <c r="I32" s="192"/>
    </row>
    <row r="33" spans="1:9" s="187" customFormat="1" ht="18" customHeight="1" x14ac:dyDescent="0.25">
      <c r="A33" s="201"/>
      <c r="B33" s="198"/>
      <c r="C33" s="192"/>
      <c r="D33" s="198"/>
      <c r="E33" s="192"/>
      <c r="F33" s="198"/>
      <c r="G33" s="192"/>
      <c r="H33" s="198"/>
      <c r="I33" s="192"/>
    </row>
    <row r="34" spans="1:9" s="187" customFormat="1" ht="18" customHeight="1" x14ac:dyDescent="0.25">
      <c r="A34" s="201"/>
      <c r="B34" s="198"/>
      <c r="C34" s="192"/>
      <c r="D34" s="198"/>
      <c r="E34" s="192"/>
      <c r="F34" s="198"/>
      <c r="G34" s="192"/>
      <c r="H34" s="198"/>
      <c r="I34" s="192"/>
    </row>
    <row r="35" spans="1:9" s="187" customFormat="1" ht="18" customHeight="1" x14ac:dyDescent="0.25">
      <c r="A35" s="201"/>
      <c r="B35" s="198"/>
      <c r="C35" s="192"/>
      <c r="D35" s="198"/>
      <c r="E35" s="192"/>
      <c r="F35" s="198"/>
      <c r="G35" s="192"/>
      <c r="H35" s="198"/>
      <c r="I35" s="192"/>
    </row>
    <row r="36" spans="1:9" s="187" customFormat="1" ht="18" customHeight="1" x14ac:dyDescent="0.25">
      <c r="A36" s="201"/>
      <c r="B36" s="198"/>
      <c r="C36" s="192"/>
      <c r="D36" s="198"/>
      <c r="E36" s="192"/>
      <c r="F36" s="198"/>
      <c r="G36" s="192"/>
      <c r="H36" s="198"/>
      <c r="I36" s="192"/>
    </row>
    <row r="37" spans="1:9" s="187" customFormat="1" ht="18" customHeight="1" x14ac:dyDescent="0.25">
      <c r="A37" s="201"/>
      <c r="B37" s="198"/>
      <c r="C37" s="192"/>
      <c r="D37" s="198"/>
      <c r="E37" s="192"/>
      <c r="F37" s="198"/>
      <c r="G37" s="192"/>
      <c r="H37" s="198"/>
      <c r="I37" s="192"/>
    </row>
    <row r="38" spans="1:9" s="187" customFormat="1" ht="18" customHeight="1" x14ac:dyDescent="0.25">
      <c r="A38" s="201"/>
      <c r="B38" s="198"/>
      <c r="C38" s="192"/>
      <c r="D38" s="198"/>
      <c r="E38" s="192"/>
      <c r="F38" s="198"/>
      <c r="G38" s="192"/>
      <c r="H38" s="198"/>
      <c r="I38" s="192"/>
    </row>
    <row r="39" spans="1:9" s="187" customFormat="1" ht="18" customHeight="1" x14ac:dyDescent="0.25">
      <c r="A39" s="201"/>
      <c r="B39" s="198"/>
      <c r="C39" s="192"/>
      <c r="D39" s="198"/>
      <c r="E39" s="192"/>
      <c r="F39" s="198"/>
      <c r="G39" s="192"/>
      <c r="H39" s="198"/>
      <c r="I39" s="192"/>
    </row>
    <row r="40" spans="1:9" s="187" customFormat="1" ht="18" customHeight="1" x14ac:dyDescent="0.25">
      <c r="A40" s="201"/>
      <c r="B40" s="198"/>
      <c r="C40" s="192"/>
      <c r="D40" s="198"/>
      <c r="E40" s="192"/>
      <c r="F40" s="198"/>
      <c r="G40" s="192"/>
      <c r="H40" s="198"/>
      <c r="I40" s="192"/>
    </row>
    <row r="41" spans="1:9" s="187" customFormat="1" ht="18" customHeight="1" x14ac:dyDescent="0.25">
      <c r="A41" s="201"/>
      <c r="B41" s="198"/>
      <c r="C41" s="192"/>
      <c r="D41" s="198"/>
      <c r="E41" s="192"/>
      <c r="F41" s="198"/>
      <c r="G41" s="192"/>
      <c r="H41" s="198"/>
      <c r="I41" s="192"/>
    </row>
    <row r="42" spans="1:9" s="187" customFormat="1" ht="18" customHeight="1" x14ac:dyDescent="0.25">
      <c r="A42" s="201"/>
      <c r="B42" s="198"/>
      <c r="C42" s="192"/>
      <c r="D42" s="198"/>
      <c r="E42" s="192"/>
      <c r="F42" s="198"/>
      <c r="G42" s="192"/>
      <c r="H42" s="198"/>
      <c r="I42" s="192"/>
    </row>
    <row r="43" spans="1:9" s="187" customFormat="1" ht="18" customHeight="1" x14ac:dyDescent="0.25">
      <c r="A43" s="201"/>
      <c r="B43" s="198"/>
      <c r="C43" s="192"/>
      <c r="D43" s="198"/>
      <c r="E43" s="192"/>
      <c r="F43" s="198"/>
      <c r="G43" s="192"/>
      <c r="H43" s="198"/>
      <c r="I43" s="192"/>
    </row>
    <row r="44" spans="1:9" s="187" customFormat="1" ht="18" customHeight="1" x14ac:dyDescent="0.25">
      <c r="A44" s="201"/>
      <c r="B44" s="198"/>
      <c r="C44" s="192"/>
      <c r="D44" s="198"/>
      <c r="E44" s="192"/>
      <c r="F44" s="198"/>
      <c r="G44" s="192"/>
      <c r="H44" s="198"/>
      <c r="I44" s="192"/>
    </row>
    <row r="45" spans="1:9" s="187" customFormat="1" ht="18" customHeight="1" x14ac:dyDescent="0.25">
      <c r="A45" s="201"/>
      <c r="B45" s="198"/>
      <c r="C45" s="192"/>
      <c r="D45" s="198"/>
      <c r="E45" s="192"/>
      <c r="F45" s="198"/>
      <c r="G45" s="192"/>
      <c r="H45" s="198"/>
      <c r="I45" s="192"/>
    </row>
    <row r="46" spans="1:9" s="187" customFormat="1" ht="6.95" customHeight="1" x14ac:dyDescent="0.25">
      <c r="A46" s="201"/>
      <c r="B46" s="192"/>
      <c r="C46" s="192"/>
      <c r="D46" s="192"/>
      <c r="E46" s="192"/>
      <c r="F46" s="192"/>
      <c r="G46" s="192"/>
      <c r="H46" s="192"/>
      <c r="I46" s="192"/>
    </row>
    <row r="47" spans="1:9" s="187" customFormat="1" ht="18" customHeight="1" x14ac:dyDescent="0.25">
      <c r="B47" s="191"/>
      <c r="C47" s="191"/>
      <c r="D47" s="191"/>
      <c r="E47" s="191"/>
      <c r="F47" s="191"/>
      <c r="G47" s="191"/>
      <c r="H47" s="191"/>
      <c r="I47" s="191"/>
    </row>
    <row r="48" spans="1:9" ht="6.95" customHeight="1" x14ac:dyDescent="0.3">
      <c r="A48" s="197"/>
      <c r="B48" s="188"/>
      <c r="C48" s="188"/>
      <c r="D48" s="189"/>
      <c r="E48" s="189"/>
      <c r="F48" s="189"/>
      <c r="G48" s="189"/>
      <c r="H48" s="189"/>
      <c r="I48" s="189"/>
    </row>
    <row r="50" spans="2:3" ht="15.75" x14ac:dyDescent="0.25">
      <c r="B50" s="186"/>
      <c r="C50" s="186"/>
    </row>
    <row r="51" spans="2:3" ht="12" customHeight="1" x14ac:dyDescent="0.2">
      <c r="B51" s="182"/>
      <c r="C51" s="182"/>
    </row>
    <row r="52" spans="2:3" ht="12" customHeight="1" x14ac:dyDescent="0.2">
      <c r="B52" s="182"/>
      <c r="C52" s="182"/>
    </row>
  </sheetData>
  <mergeCells count="1">
    <mergeCell ref="A1:I1"/>
  </mergeCells>
  <phoneticPr fontId="29" type="noConversion"/>
  <printOptions horizontalCentered="1"/>
  <pageMargins left="0.19685039370078741" right="0.19685039370078741" top="0.19685039370078741" bottom="0.31496062992125984" header="0.31496062992125984" footer="0.11811023622047245"/>
  <pageSetup paperSize="9" orientation="portrait" r:id="rId1"/>
  <headerFooter>
    <oddFooter>&amp;L&amp;9Budget Spreadsheets by Spreadsheet123.com&amp;R&amp;9© 2013 Spreadsheet123 LTD. All rights reserved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showGridLines="0" zoomScaleNormal="100" workbookViewId="0">
      <selection sqref="A1:I1"/>
    </sheetView>
  </sheetViews>
  <sheetFormatPr defaultRowHeight="15" x14ac:dyDescent="0.25"/>
  <cols>
    <col min="1" max="8" width="9.140625" style="209"/>
    <col min="9" max="9" width="35.42578125" style="209" customWidth="1"/>
    <col min="10" max="16384" width="9.140625" style="209"/>
  </cols>
  <sheetData>
    <row r="1" spans="1:21" s="16" customFormat="1" ht="30" customHeight="1" x14ac:dyDescent="0.5">
      <c r="A1" s="232" t="s">
        <v>198</v>
      </c>
      <c r="B1" s="232"/>
      <c r="C1" s="232"/>
      <c r="D1" s="232"/>
      <c r="E1" s="232"/>
      <c r="F1" s="232"/>
      <c r="G1" s="232"/>
      <c r="H1" s="232"/>
      <c r="I1" s="232"/>
      <c r="J1" s="202"/>
      <c r="K1" s="202"/>
      <c r="L1" s="202"/>
      <c r="M1" s="203"/>
      <c r="N1" s="203"/>
      <c r="O1" s="203"/>
      <c r="P1" s="203"/>
      <c r="Q1" s="203"/>
      <c r="T1" s="204"/>
      <c r="U1" s="204"/>
    </row>
    <row r="2" spans="1:21" s="16" customFormat="1" x14ac:dyDescent="0.25">
      <c r="A2" s="205"/>
      <c r="B2" s="205"/>
      <c r="C2" s="205"/>
      <c r="D2" s="205"/>
      <c r="E2" s="205"/>
      <c r="F2" s="205"/>
      <c r="G2" s="205"/>
      <c r="H2" s="205"/>
      <c r="I2" s="122"/>
      <c r="J2" s="205"/>
      <c r="K2" s="205"/>
      <c r="L2" s="205"/>
    </row>
    <row r="3" spans="1:21" s="207" customFormat="1" x14ac:dyDescent="0.25">
      <c r="A3" s="206"/>
      <c r="B3" s="206"/>
      <c r="I3" s="208" t="str">
        <f ca="1">"© "&amp;YEAR(TODAY())&amp;" Spreadsheet123 LTD. All rights reserved"</f>
        <v>© 2013 Spreadsheet123 LTD. All rights reserved</v>
      </c>
    </row>
    <row r="4" spans="1:21" ht="5.0999999999999996" customHeight="1" x14ac:dyDescent="0.25"/>
    <row r="5" spans="1:21" x14ac:dyDescent="0.25">
      <c r="A5" s="229" t="s">
        <v>112</v>
      </c>
      <c r="B5" s="229"/>
      <c r="C5" s="229"/>
      <c r="D5" s="229"/>
      <c r="E5" s="229"/>
      <c r="F5" s="229"/>
      <c r="G5" s="229"/>
      <c r="H5" s="229"/>
      <c r="I5" s="229"/>
    </row>
    <row r="6" spans="1:21" s="87" customFormat="1" x14ac:dyDescent="0.25">
      <c r="A6" s="233" t="s">
        <v>113</v>
      </c>
      <c r="B6" s="233"/>
      <c r="C6" s="233"/>
      <c r="D6" s="233"/>
      <c r="E6" s="233"/>
      <c r="F6" s="233"/>
      <c r="G6" s="233"/>
      <c r="H6" s="233"/>
      <c r="I6" s="233"/>
    </row>
    <row r="7" spans="1:21" s="87" customFormat="1" x14ac:dyDescent="0.25">
      <c r="A7" s="228" t="s">
        <v>199</v>
      </c>
      <c r="B7" s="228"/>
      <c r="C7" s="228"/>
      <c r="D7" s="228"/>
      <c r="E7" s="228"/>
      <c r="F7" s="228"/>
      <c r="G7" s="228"/>
      <c r="H7" s="228"/>
      <c r="I7" s="228"/>
    </row>
    <row r="8" spans="1:21" s="87" customFormat="1" x14ac:dyDescent="0.25">
      <c r="A8" s="210" t="s">
        <v>200</v>
      </c>
      <c r="B8" s="210"/>
      <c r="C8" s="210"/>
      <c r="D8" s="210"/>
      <c r="E8" s="210"/>
      <c r="F8" s="210"/>
      <c r="G8" s="210"/>
      <c r="H8" s="210"/>
      <c r="I8" s="210"/>
    </row>
    <row r="9" spans="1:21" s="87" customFormat="1" x14ac:dyDescent="0.25">
      <c r="A9" s="228"/>
      <c r="B9" s="228"/>
      <c r="C9" s="228"/>
      <c r="D9" s="228"/>
      <c r="E9" s="228"/>
      <c r="F9" s="228"/>
      <c r="G9" s="228"/>
      <c r="H9" s="228"/>
      <c r="I9" s="228"/>
    </row>
    <row r="10" spans="1:21" s="87" customFormat="1" x14ac:dyDescent="0.25">
      <c r="A10" s="228" t="s">
        <v>201</v>
      </c>
      <c r="B10" s="228"/>
      <c r="C10" s="228"/>
      <c r="D10" s="228"/>
      <c r="E10" s="228"/>
      <c r="F10" s="228"/>
      <c r="G10" s="228"/>
      <c r="H10" s="228"/>
      <c r="I10" s="228"/>
    </row>
    <row r="11" spans="1:21" s="87" customFormat="1" x14ac:dyDescent="0.25">
      <c r="A11" s="228" t="s">
        <v>202</v>
      </c>
      <c r="B11" s="228"/>
      <c r="C11" s="228"/>
      <c r="D11" s="228"/>
      <c r="E11" s="228"/>
      <c r="F11" s="228"/>
      <c r="G11" s="228"/>
      <c r="H11" s="228"/>
      <c r="I11" s="228"/>
    </row>
    <row r="12" spans="1:21" s="16" customFormat="1" x14ac:dyDescent="0.25">
      <c r="A12" s="211"/>
      <c r="B12" s="211"/>
      <c r="C12" s="211"/>
      <c r="D12" s="211"/>
      <c r="E12" s="211"/>
      <c r="F12" s="211"/>
      <c r="G12" s="211"/>
      <c r="H12" s="211"/>
      <c r="I12" s="211"/>
    </row>
    <row r="13" spans="1:21" x14ac:dyDescent="0.25">
      <c r="A13" s="229" t="s">
        <v>114</v>
      </c>
      <c r="B13" s="229"/>
      <c r="C13" s="229"/>
      <c r="D13" s="229"/>
      <c r="E13" s="229"/>
      <c r="F13" s="229"/>
      <c r="G13" s="229"/>
      <c r="H13" s="229"/>
      <c r="I13" s="229"/>
    </row>
    <row r="14" spans="1:21" s="87" customFormat="1" x14ac:dyDescent="0.25">
      <c r="A14" s="228" t="s">
        <v>115</v>
      </c>
      <c r="B14" s="228"/>
      <c r="C14" s="228"/>
      <c r="D14" s="228"/>
      <c r="E14" s="228"/>
      <c r="F14" s="228"/>
      <c r="G14" s="228"/>
      <c r="H14" s="228"/>
      <c r="I14" s="228"/>
    </row>
    <row r="15" spans="1:21" s="87" customFormat="1" x14ac:dyDescent="0.25">
      <c r="A15" s="228" t="s">
        <v>116</v>
      </c>
      <c r="B15" s="228"/>
      <c r="C15" s="228"/>
      <c r="D15" s="228"/>
      <c r="E15" s="228"/>
      <c r="F15" s="228"/>
      <c r="G15" s="228"/>
      <c r="H15" s="228"/>
      <c r="I15" s="228"/>
    </row>
    <row r="16" spans="1:21" s="16" customFormat="1" x14ac:dyDescent="0.25">
      <c r="A16" s="211"/>
      <c r="B16" s="211"/>
      <c r="C16" s="211"/>
      <c r="D16" s="211"/>
      <c r="E16" s="211"/>
      <c r="F16" s="211"/>
      <c r="G16" s="211"/>
      <c r="H16" s="211"/>
      <c r="I16" s="211"/>
    </row>
    <row r="17" spans="1:9" x14ac:dyDescent="0.25">
      <c r="A17" s="229" t="s">
        <v>117</v>
      </c>
      <c r="B17" s="229"/>
      <c r="C17" s="229"/>
      <c r="D17" s="229"/>
      <c r="E17" s="229"/>
      <c r="F17" s="229"/>
      <c r="G17" s="229"/>
      <c r="H17" s="229"/>
      <c r="I17" s="229"/>
    </row>
    <row r="18" spans="1:9" s="87" customFormat="1" x14ac:dyDescent="0.25">
      <c r="A18" s="228" t="s">
        <v>203</v>
      </c>
      <c r="B18" s="228"/>
      <c r="C18" s="228"/>
      <c r="D18" s="228"/>
      <c r="E18" s="228"/>
      <c r="F18" s="228"/>
      <c r="G18" s="228"/>
      <c r="H18" s="228"/>
      <c r="I18" s="228"/>
    </row>
    <row r="19" spans="1:9" s="87" customFormat="1" x14ac:dyDescent="0.25">
      <c r="A19" s="228" t="s">
        <v>204</v>
      </c>
      <c r="B19" s="228"/>
      <c r="C19" s="228"/>
      <c r="D19" s="228"/>
      <c r="E19" s="228"/>
      <c r="F19" s="228"/>
      <c r="G19" s="228"/>
      <c r="H19" s="228"/>
      <c r="I19" s="228"/>
    </row>
    <row r="20" spans="1:9" s="87" customFormat="1" x14ac:dyDescent="0.25">
      <c r="A20" s="228" t="s">
        <v>205</v>
      </c>
      <c r="B20" s="228"/>
      <c r="C20" s="228"/>
      <c r="D20" s="228"/>
      <c r="E20" s="228"/>
      <c r="F20" s="228"/>
      <c r="G20" s="228"/>
      <c r="H20" s="228"/>
      <c r="I20" s="228"/>
    </row>
    <row r="21" spans="1:9" s="87" customFormat="1" x14ac:dyDescent="0.25">
      <c r="A21" s="228" t="s">
        <v>206</v>
      </c>
      <c r="B21" s="228"/>
      <c r="C21" s="228"/>
      <c r="D21" s="228"/>
      <c r="E21" s="228"/>
      <c r="F21" s="228"/>
      <c r="G21" s="228"/>
      <c r="H21" s="228"/>
      <c r="I21" s="228"/>
    </row>
    <row r="22" spans="1:9" s="87" customFormat="1" x14ac:dyDescent="0.25">
      <c r="A22" s="231" t="s">
        <v>207</v>
      </c>
      <c r="B22" s="231"/>
      <c r="C22" s="231"/>
      <c r="D22" s="231"/>
      <c r="E22" s="231"/>
      <c r="F22" s="231"/>
      <c r="G22" s="231"/>
      <c r="H22" s="231"/>
      <c r="I22" s="231"/>
    </row>
    <row r="23" spans="1:9" s="87" customFormat="1" x14ac:dyDescent="0.25">
      <c r="A23" s="231" t="s">
        <v>208</v>
      </c>
      <c r="B23" s="231"/>
      <c r="C23" s="231"/>
      <c r="D23" s="231"/>
      <c r="E23" s="231"/>
      <c r="F23" s="231"/>
      <c r="G23" s="231"/>
      <c r="H23" s="231"/>
      <c r="I23" s="231"/>
    </row>
    <row r="24" spans="1:9" s="87" customFormat="1" x14ac:dyDescent="0.25">
      <c r="A24" s="212" t="s">
        <v>209</v>
      </c>
      <c r="B24" s="212"/>
      <c r="C24" s="212"/>
      <c r="D24" s="212"/>
      <c r="E24" s="212"/>
      <c r="F24" s="212"/>
      <c r="G24" s="212"/>
      <c r="H24" s="212"/>
      <c r="I24" s="212"/>
    </row>
    <row r="25" spans="1:9" s="87" customFormat="1" x14ac:dyDescent="0.25">
      <c r="A25" s="212" t="s">
        <v>210</v>
      </c>
      <c r="B25" s="212"/>
      <c r="C25" s="212"/>
      <c r="D25" s="212"/>
      <c r="E25" s="212"/>
      <c r="F25" s="212"/>
      <c r="G25" s="212"/>
      <c r="H25" s="212"/>
      <c r="I25" s="212"/>
    </row>
    <row r="26" spans="1:9" s="87" customFormat="1" x14ac:dyDescent="0.25">
      <c r="A26" s="212" t="s">
        <v>211</v>
      </c>
      <c r="B26" s="212"/>
      <c r="C26" s="212"/>
      <c r="D26" s="212"/>
      <c r="E26" s="212"/>
      <c r="F26" s="212"/>
      <c r="G26" s="212"/>
      <c r="H26" s="212"/>
      <c r="I26" s="212"/>
    </row>
    <row r="27" spans="1:9" s="16" customFormat="1" x14ac:dyDescent="0.25">
      <c r="A27" s="211"/>
      <c r="B27" s="211"/>
      <c r="C27" s="211"/>
      <c r="D27" s="211"/>
      <c r="E27" s="211"/>
      <c r="F27" s="211"/>
      <c r="G27" s="211"/>
      <c r="H27" s="211"/>
      <c r="I27" s="211"/>
    </row>
    <row r="28" spans="1:9" x14ac:dyDescent="0.25">
      <c r="A28" s="229" t="s">
        <v>212</v>
      </c>
      <c r="B28" s="229"/>
      <c r="C28" s="229"/>
      <c r="D28" s="229"/>
      <c r="E28" s="229"/>
      <c r="F28" s="229"/>
      <c r="G28" s="229"/>
      <c r="H28" s="229"/>
      <c r="I28" s="229"/>
    </row>
    <row r="29" spans="1:9" s="87" customFormat="1" ht="15" customHeight="1" x14ac:dyDescent="0.25">
      <c r="A29" s="230" t="s">
        <v>213</v>
      </c>
      <c r="B29" s="230"/>
      <c r="C29" s="230"/>
      <c r="D29" s="230"/>
      <c r="E29" s="230"/>
      <c r="F29" s="230"/>
      <c r="G29" s="230"/>
      <c r="H29" s="230"/>
      <c r="I29" s="230"/>
    </row>
    <row r="30" spans="1:9" s="87" customFormat="1" ht="15" customHeight="1" x14ac:dyDescent="0.25">
      <c r="A30" s="230" t="s">
        <v>214</v>
      </c>
      <c r="B30" s="230"/>
      <c r="C30" s="230"/>
      <c r="D30" s="230"/>
      <c r="E30" s="230"/>
      <c r="F30" s="230"/>
      <c r="G30" s="230"/>
      <c r="H30" s="230"/>
      <c r="I30" s="230"/>
    </row>
    <row r="31" spans="1:9" s="87" customFormat="1" x14ac:dyDescent="0.25">
      <c r="A31" s="230" t="s">
        <v>215</v>
      </c>
      <c r="B31" s="228"/>
      <c r="C31" s="228"/>
      <c r="D31" s="228"/>
      <c r="E31" s="228"/>
      <c r="F31" s="228"/>
      <c r="G31" s="228"/>
      <c r="H31" s="228"/>
      <c r="I31" s="228"/>
    </row>
    <row r="32" spans="1:9" s="87" customFormat="1" x14ac:dyDescent="0.25">
      <c r="A32" s="230" t="s">
        <v>216</v>
      </c>
      <c r="B32" s="230"/>
      <c r="C32" s="230"/>
      <c r="D32" s="230"/>
      <c r="E32" s="230"/>
      <c r="F32" s="230"/>
      <c r="G32" s="230"/>
      <c r="H32" s="230"/>
      <c r="I32" s="230"/>
    </row>
    <row r="33" spans="1:9" s="16" customFormat="1" x14ac:dyDescent="0.25">
      <c r="A33" s="211"/>
      <c r="B33" s="211"/>
      <c r="C33" s="211"/>
      <c r="D33" s="211"/>
      <c r="E33" s="211"/>
      <c r="F33" s="211"/>
      <c r="G33" s="211"/>
      <c r="H33" s="211"/>
      <c r="I33" s="211"/>
    </row>
    <row r="34" spans="1:9" x14ac:dyDescent="0.25">
      <c r="A34" s="229" t="s">
        <v>217</v>
      </c>
      <c r="B34" s="229"/>
      <c r="C34" s="229"/>
      <c r="D34" s="229"/>
      <c r="E34" s="229"/>
      <c r="F34" s="229"/>
      <c r="G34" s="229"/>
      <c r="H34" s="229"/>
      <c r="I34" s="229"/>
    </row>
    <row r="35" spans="1:9" s="87" customFormat="1" x14ac:dyDescent="0.25">
      <c r="A35" s="228" t="s">
        <v>218</v>
      </c>
      <c r="B35" s="228"/>
      <c r="C35" s="228"/>
      <c r="D35" s="228"/>
      <c r="E35" s="228"/>
      <c r="F35" s="228"/>
      <c r="G35" s="228"/>
      <c r="H35" s="228"/>
      <c r="I35" s="228"/>
    </row>
    <row r="36" spans="1:9" s="87" customFormat="1" x14ac:dyDescent="0.25">
      <c r="A36" s="228" t="s">
        <v>118</v>
      </c>
      <c r="B36" s="228"/>
      <c r="C36" s="228"/>
      <c r="D36" s="228"/>
      <c r="E36" s="228"/>
      <c r="F36" s="228"/>
      <c r="G36" s="228"/>
      <c r="H36" s="228"/>
      <c r="I36" s="228"/>
    </row>
    <row r="37" spans="1:9" s="16" customFormat="1" x14ac:dyDescent="0.25">
      <c r="A37" s="211"/>
      <c r="B37" s="211"/>
      <c r="C37" s="211"/>
      <c r="D37" s="211"/>
      <c r="E37" s="211"/>
      <c r="F37" s="211"/>
      <c r="G37" s="211"/>
      <c r="H37" s="211"/>
      <c r="I37" s="211"/>
    </row>
    <row r="38" spans="1:9" x14ac:dyDescent="0.25">
      <c r="A38" s="229" t="s">
        <v>219</v>
      </c>
      <c r="B38" s="229"/>
      <c r="C38" s="229"/>
      <c r="D38" s="229"/>
      <c r="E38" s="229"/>
      <c r="F38" s="229"/>
      <c r="G38" s="229"/>
      <c r="H38" s="229"/>
      <c r="I38" s="229"/>
    </row>
    <row r="39" spans="1:9" s="87" customFormat="1" x14ac:dyDescent="0.25">
      <c r="A39" s="228" t="s">
        <v>119</v>
      </c>
      <c r="B39" s="228"/>
      <c r="C39" s="228"/>
      <c r="D39" s="228"/>
      <c r="E39" s="228"/>
      <c r="F39" s="228"/>
      <c r="G39" s="228"/>
      <c r="H39" s="228"/>
      <c r="I39" s="228"/>
    </row>
    <row r="40" spans="1:9" s="87" customFormat="1" x14ac:dyDescent="0.25">
      <c r="A40" s="228" t="s">
        <v>120</v>
      </c>
      <c r="B40" s="228"/>
      <c r="C40" s="228"/>
      <c r="D40" s="228"/>
      <c r="E40" s="228"/>
      <c r="F40" s="228"/>
      <c r="G40" s="228"/>
      <c r="H40" s="228"/>
      <c r="I40" s="228"/>
    </row>
    <row r="41" spans="1:9" s="87" customFormat="1" x14ac:dyDescent="0.25">
      <c r="A41" s="228" t="s">
        <v>121</v>
      </c>
      <c r="B41" s="228"/>
      <c r="C41" s="228"/>
      <c r="D41" s="228"/>
      <c r="E41" s="228"/>
      <c r="F41" s="228"/>
      <c r="G41" s="228"/>
      <c r="H41" s="228"/>
      <c r="I41" s="228"/>
    </row>
    <row r="42" spans="1:9" s="87" customFormat="1" x14ac:dyDescent="0.25">
      <c r="A42" s="228" t="s">
        <v>122</v>
      </c>
      <c r="B42" s="228"/>
      <c r="C42" s="228"/>
      <c r="D42" s="228"/>
      <c r="E42" s="228"/>
      <c r="F42" s="228"/>
      <c r="G42" s="228"/>
      <c r="H42" s="228"/>
      <c r="I42" s="228"/>
    </row>
    <row r="43" spans="1:9" s="87" customFormat="1" x14ac:dyDescent="0.25">
      <c r="A43" s="228" t="s">
        <v>123</v>
      </c>
      <c r="B43" s="228"/>
      <c r="C43" s="228"/>
      <c r="D43" s="228"/>
      <c r="E43" s="228"/>
      <c r="F43" s="228"/>
      <c r="G43" s="228"/>
      <c r="H43" s="228"/>
      <c r="I43" s="228"/>
    </row>
    <row r="44" spans="1:9" s="87" customFormat="1" x14ac:dyDescent="0.25">
      <c r="A44" s="228" t="s">
        <v>124</v>
      </c>
      <c r="B44" s="228"/>
      <c r="C44" s="228"/>
      <c r="D44" s="228"/>
      <c r="E44" s="228"/>
      <c r="F44" s="228"/>
      <c r="G44" s="228"/>
      <c r="H44" s="228"/>
      <c r="I44" s="228"/>
    </row>
    <row r="45" spans="1:9" s="87" customFormat="1" x14ac:dyDescent="0.25">
      <c r="A45" s="228" t="s">
        <v>125</v>
      </c>
      <c r="B45" s="228"/>
      <c r="C45" s="228"/>
      <c r="D45" s="228"/>
      <c r="E45" s="228"/>
      <c r="F45" s="228"/>
      <c r="G45" s="228"/>
      <c r="H45" s="228"/>
      <c r="I45" s="228"/>
    </row>
    <row r="46" spans="1:9" s="87" customFormat="1" x14ac:dyDescent="0.25">
      <c r="A46" s="228" t="s">
        <v>126</v>
      </c>
      <c r="B46" s="228"/>
      <c r="C46" s="228"/>
      <c r="D46" s="228"/>
      <c r="E46" s="228"/>
      <c r="F46" s="228"/>
      <c r="G46" s="228"/>
      <c r="H46" s="228"/>
      <c r="I46" s="228"/>
    </row>
    <row r="47" spans="1:9" s="16" customFormat="1" x14ac:dyDescent="0.25">
      <c r="A47" s="211"/>
      <c r="B47" s="211"/>
      <c r="C47" s="211"/>
      <c r="D47" s="211"/>
      <c r="E47" s="211"/>
      <c r="F47" s="211"/>
      <c r="G47" s="211"/>
      <c r="H47" s="211"/>
      <c r="I47" s="211"/>
    </row>
    <row r="48" spans="1:9" s="215" customFormat="1" ht="8.25" x14ac:dyDescent="0.15">
      <c r="A48" s="213" t="s">
        <v>220</v>
      </c>
      <c r="B48" s="214"/>
      <c r="C48" s="214"/>
      <c r="D48" s="214"/>
      <c r="E48" s="214"/>
      <c r="F48" s="214"/>
      <c r="G48" s="214"/>
      <c r="H48" s="214"/>
      <c r="I48" s="214"/>
    </row>
    <row r="49" spans="1:9" s="215" customFormat="1" ht="8.25" x14ac:dyDescent="0.15">
      <c r="A49" s="214" t="s">
        <v>221</v>
      </c>
      <c r="B49" s="214"/>
      <c r="C49" s="214"/>
      <c r="D49" s="214"/>
      <c r="E49" s="214"/>
      <c r="F49" s="214"/>
      <c r="G49" s="214"/>
      <c r="H49" s="214"/>
      <c r="I49" s="214"/>
    </row>
    <row r="50" spans="1:9" s="215" customFormat="1" ht="8.25" x14ac:dyDescent="0.15">
      <c r="A50" s="214" t="s">
        <v>222</v>
      </c>
      <c r="B50" s="214"/>
      <c r="C50" s="214"/>
      <c r="D50" s="214"/>
      <c r="E50" s="214"/>
      <c r="F50" s="214"/>
      <c r="G50" s="214"/>
      <c r="H50" s="214"/>
      <c r="I50" s="214"/>
    </row>
    <row r="51" spans="1:9" s="16" customFormat="1" x14ac:dyDescent="0.25">
      <c r="A51" s="211"/>
      <c r="B51" s="211"/>
      <c r="C51" s="211"/>
      <c r="D51" s="211"/>
      <c r="E51" s="211"/>
      <c r="F51" s="211"/>
      <c r="G51" s="211"/>
      <c r="H51" s="211"/>
      <c r="I51" s="211"/>
    </row>
    <row r="52" spans="1:9" x14ac:dyDescent="0.25">
      <c r="A52" s="229" t="s">
        <v>223</v>
      </c>
      <c r="B52" s="229"/>
      <c r="C52" s="229"/>
      <c r="D52" s="229"/>
      <c r="E52" s="229"/>
      <c r="F52" s="229"/>
      <c r="G52" s="229"/>
      <c r="H52" s="229"/>
      <c r="I52" s="229"/>
    </row>
    <row r="53" spans="1:9" s="87" customFormat="1" x14ac:dyDescent="0.25">
      <c r="A53" s="228" t="s">
        <v>127</v>
      </c>
      <c r="B53" s="228"/>
      <c r="C53" s="228"/>
      <c r="D53" s="228"/>
      <c r="E53" s="228"/>
      <c r="F53" s="228"/>
      <c r="G53" s="228"/>
      <c r="H53" s="228"/>
      <c r="I53" s="228"/>
    </row>
    <row r="54" spans="1:9" s="87" customFormat="1" x14ac:dyDescent="0.25">
      <c r="A54" s="210" t="s">
        <v>128</v>
      </c>
      <c r="B54" s="210"/>
      <c r="C54" s="210"/>
      <c r="D54" s="210"/>
      <c r="E54" s="210"/>
      <c r="F54" s="210"/>
      <c r="G54" s="210"/>
      <c r="H54" s="210"/>
      <c r="I54" s="210"/>
    </row>
  </sheetData>
  <mergeCells count="36">
    <mergeCell ref="A1:I1"/>
    <mergeCell ref="A5:I5"/>
    <mergeCell ref="A6:I6"/>
    <mergeCell ref="A7:I7"/>
    <mergeCell ref="A9:I9"/>
    <mergeCell ref="A14:I14"/>
    <mergeCell ref="A15:I15"/>
    <mergeCell ref="A17:I17"/>
    <mergeCell ref="A18:I18"/>
    <mergeCell ref="A10:I10"/>
    <mergeCell ref="A11:I11"/>
    <mergeCell ref="A13:I13"/>
    <mergeCell ref="A28:I28"/>
    <mergeCell ref="A29:I29"/>
    <mergeCell ref="A30:I30"/>
    <mergeCell ref="A31:I31"/>
    <mergeCell ref="A19:I19"/>
    <mergeCell ref="A20:I20"/>
    <mergeCell ref="A21:I21"/>
    <mergeCell ref="A22:I22"/>
    <mergeCell ref="A23:I23"/>
    <mergeCell ref="A38:I38"/>
    <mergeCell ref="A39:I39"/>
    <mergeCell ref="A40:I40"/>
    <mergeCell ref="A41:I41"/>
    <mergeCell ref="A32:I32"/>
    <mergeCell ref="A34:I34"/>
    <mergeCell ref="A35:I35"/>
    <mergeCell ref="A36:I36"/>
    <mergeCell ref="A46:I46"/>
    <mergeCell ref="A52:I52"/>
    <mergeCell ref="A53:I53"/>
    <mergeCell ref="A42:I42"/>
    <mergeCell ref="A43:I43"/>
    <mergeCell ref="A44:I44"/>
    <mergeCell ref="A45:I45"/>
  </mergeCells>
  <phoneticPr fontId="29" type="noConversion"/>
  <pageMargins left="0.23622047244094491" right="0.23622047244094491" top="0.74803149606299213" bottom="0.74803149606299213" header="0.31496062992125984" footer="0.31496062992125984"/>
  <pageSetup paperSize="9" scale="90" orientation="portrait" r:id="rId1"/>
  <headerFooter>
    <oddFooter>&amp;L© 2009 Spreadsheet123.com. All rights reserved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workbookViewId="0">
      <selection sqref="A1:C1"/>
    </sheetView>
  </sheetViews>
  <sheetFormatPr defaultRowHeight="15" x14ac:dyDescent="0.25"/>
  <cols>
    <col min="1" max="1" width="82" customWidth="1"/>
    <col min="2" max="2" width="16.5703125" customWidth="1"/>
    <col min="3" max="3" width="1.7109375" customWidth="1"/>
    <col min="4" max="4" width="19.28515625" hidden="1" customWidth="1"/>
    <col min="7" max="7" width="9.5703125" bestFit="1" customWidth="1"/>
  </cols>
  <sheetData>
    <row r="1" spans="1:7" s="13" customFormat="1" ht="35.1" customHeight="1" x14ac:dyDescent="0.25">
      <c r="A1" s="216" t="s">
        <v>110</v>
      </c>
      <c r="B1" s="216"/>
      <c r="C1" s="216"/>
    </row>
    <row r="2" spans="1:7" s="98" customFormat="1" ht="14.25" x14ac:dyDescent="0.2">
      <c r="C2" s="99" t="str">
        <f ca="1">"© "&amp;YEAR(TODAY())&amp;" Spreadsheet123 LTD. All rights reserved"</f>
        <v>© 2013 Spreadsheet123 LTD. All rights reserved</v>
      </c>
    </row>
    <row r="11" spans="1:7" ht="21.95" customHeight="1" x14ac:dyDescent="0.25">
      <c r="A11" s="113" t="s">
        <v>135</v>
      </c>
      <c r="B11" s="10"/>
      <c r="C11" s="10"/>
    </row>
    <row r="12" spans="1:7" s="14" customFormat="1" ht="6.95" customHeight="1" x14ac:dyDescent="0.25">
      <c r="A12" s="147"/>
      <c r="B12" s="148"/>
      <c r="C12" s="148"/>
    </row>
    <row r="13" spans="1:7" ht="18" customHeight="1" x14ac:dyDescent="0.25">
      <c r="A13" s="149" t="s">
        <v>146</v>
      </c>
      <c r="B13" s="151">
        <v>6000</v>
      </c>
      <c r="C13" s="150"/>
      <c r="D13" s="75">
        <f t="shared" ref="D13:D23" ca="1" si="0">B13+random</f>
        <v>6000.0001120484358</v>
      </c>
      <c r="G13" s="75"/>
    </row>
    <row r="14" spans="1:7" ht="18" customHeight="1" x14ac:dyDescent="0.25">
      <c r="A14" s="149" t="s">
        <v>147</v>
      </c>
      <c r="B14" s="151">
        <v>5000</v>
      </c>
      <c r="C14" s="150"/>
      <c r="D14" s="75">
        <f t="shared" ca="1" si="0"/>
        <v>5000.0001976154681</v>
      </c>
      <c r="G14" s="75"/>
    </row>
    <row r="15" spans="1:7" ht="18" customHeight="1" x14ac:dyDescent="0.25">
      <c r="A15" s="149" t="s">
        <v>148</v>
      </c>
      <c r="B15" s="151">
        <v>3000</v>
      </c>
      <c r="C15" s="150"/>
      <c r="D15" s="75">
        <f t="shared" ca="1" si="0"/>
        <v>3000.0001681311628</v>
      </c>
      <c r="G15" s="75"/>
    </row>
    <row r="16" spans="1:7" ht="18" customHeight="1" x14ac:dyDescent="0.25">
      <c r="A16" s="149" t="s">
        <v>149</v>
      </c>
      <c r="B16" s="151">
        <v>5000</v>
      </c>
      <c r="C16" s="150"/>
      <c r="D16" s="75">
        <f t="shared" ca="1" si="0"/>
        <v>5000.0001963881814</v>
      </c>
      <c r="G16" s="75"/>
    </row>
    <row r="17" spans="1:7" ht="18" customHeight="1" x14ac:dyDescent="0.25">
      <c r="A17" s="149"/>
      <c r="B17" s="151"/>
      <c r="C17" s="150"/>
      <c r="D17" s="75">
        <f t="shared" ca="1" si="0"/>
        <v>1.4111489144517491E-4</v>
      </c>
      <c r="G17" s="75"/>
    </row>
    <row r="18" spans="1:7" ht="18" customHeight="1" x14ac:dyDescent="0.25">
      <c r="A18" s="149"/>
      <c r="B18" s="151"/>
      <c r="C18" s="150"/>
      <c r="D18" s="75">
        <f t="shared" ca="1" si="0"/>
        <v>1.290113534802628E-4</v>
      </c>
      <c r="G18" s="75"/>
    </row>
    <row r="19" spans="1:7" ht="18" customHeight="1" x14ac:dyDescent="0.25">
      <c r="A19" s="149"/>
      <c r="B19" s="151"/>
      <c r="C19" s="150"/>
      <c r="D19" s="75">
        <f t="shared" ca="1" si="0"/>
        <v>1.9431834342226374E-4</v>
      </c>
      <c r="G19" s="75"/>
    </row>
    <row r="20" spans="1:7" ht="18" customHeight="1" x14ac:dyDescent="0.25">
      <c r="A20" s="149"/>
      <c r="B20" s="151"/>
      <c r="C20" s="150"/>
      <c r="D20" s="75">
        <f t="shared" ca="1" si="0"/>
        <v>1.1402688987775437E-4</v>
      </c>
      <c r="G20" s="75"/>
    </row>
    <row r="21" spans="1:7" ht="18" customHeight="1" x14ac:dyDescent="0.25">
      <c r="A21" s="149"/>
      <c r="B21" s="151"/>
      <c r="C21" s="150"/>
      <c r="D21" s="75">
        <f t="shared" ca="1" si="0"/>
        <v>1.3355062670231252E-4</v>
      </c>
      <c r="G21" s="75"/>
    </row>
    <row r="22" spans="1:7" ht="18" customHeight="1" x14ac:dyDescent="0.25">
      <c r="A22" s="149"/>
      <c r="B22" s="151"/>
      <c r="C22" s="150"/>
      <c r="D22" s="75">
        <f t="shared" ca="1" si="0"/>
        <v>1.8506747063035364E-4</v>
      </c>
      <c r="G22" s="75"/>
    </row>
    <row r="23" spans="1:7" ht="18" customHeight="1" x14ac:dyDescent="0.25">
      <c r="A23" s="149"/>
      <c r="B23" s="151"/>
      <c r="C23" s="150"/>
      <c r="D23" s="75">
        <f t="shared" ca="1" si="0"/>
        <v>1.9741371631320378E-4</v>
      </c>
      <c r="G23" s="75"/>
    </row>
    <row r="24" spans="1:7" ht="18" customHeight="1" x14ac:dyDescent="0.25">
      <c r="A24" s="149"/>
      <c r="B24" s="151"/>
      <c r="C24" s="150"/>
      <c r="D24" s="75">
        <f t="shared" ref="D24:D44" ca="1" si="1">B24+random</f>
        <v>1.0976228973988476E-4</v>
      </c>
      <c r="G24" s="75"/>
    </row>
    <row r="25" spans="1:7" ht="18" customHeight="1" x14ac:dyDescent="0.25">
      <c r="A25" s="149"/>
      <c r="B25" s="151"/>
      <c r="C25" s="150"/>
      <c r="D25" s="75">
        <f t="shared" ca="1" si="1"/>
        <v>1.1824364153001558E-4</v>
      </c>
      <c r="G25" s="75"/>
    </row>
    <row r="26" spans="1:7" ht="18" customHeight="1" x14ac:dyDescent="0.25">
      <c r="A26" s="149"/>
      <c r="B26" s="151"/>
      <c r="C26" s="150"/>
      <c r="D26" s="75">
        <f t="shared" ca="1" si="1"/>
        <v>1.1734074968701617E-4</v>
      </c>
      <c r="G26" s="75"/>
    </row>
    <row r="27" spans="1:7" ht="18" customHeight="1" x14ac:dyDescent="0.25">
      <c r="A27" s="149"/>
      <c r="B27" s="151"/>
      <c r="C27" s="150"/>
      <c r="D27" s="75">
        <f t="shared" ca="1" si="1"/>
        <v>1.201023763977875E-4</v>
      </c>
      <c r="G27" s="75"/>
    </row>
    <row r="28" spans="1:7" ht="18" customHeight="1" x14ac:dyDescent="0.25">
      <c r="A28" s="149"/>
      <c r="B28" s="151"/>
      <c r="C28" s="150"/>
      <c r="D28" s="75">
        <f t="shared" ca="1" si="1"/>
        <v>1.6952246689391678E-4</v>
      </c>
      <c r="G28" s="75"/>
    </row>
    <row r="29" spans="1:7" ht="18" customHeight="1" x14ac:dyDescent="0.25">
      <c r="A29" s="149"/>
      <c r="B29" s="151"/>
      <c r="C29" s="150"/>
      <c r="D29" s="75">
        <f t="shared" ca="1" si="1"/>
        <v>1.2840436389525403E-4</v>
      </c>
      <c r="G29" s="75"/>
    </row>
    <row r="30" spans="1:7" ht="18" customHeight="1" x14ac:dyDescent="0.25">
      <c r="A30" s="149"/>
      <c r="B30" s="151"/>
      <c r="C30" s="150"/>
      <c r="D30" s="75">
        <f t="shared" ca="1" si="1"/>
        <v>1.184335593340248E-4</v>
      </c>
      <c r="G30" s="75"/>
    </row>
    <row r="31" spans="1:7" ht="18" customHeight="1" x14ac:dyDescent="0.25">
      <c r="A31" s="149"/>
      <c r="B31" s="151"/>
      <c r="C31" s="150"/>
      <c r="D31" s="75">
        <f t="shared" ca="1" si="1"/>
        <v>1.559443443177877E-4</v>
      </c>
      <c r="G31" s="75"/>
    </row>
    <row r="32" spans="1:7" ht="18" customHeight="1" x14ac:dyDescent="0.25">
      <c r="A32" s="149"/>
      <c r="B32" s="151"/>
      <c r="C32" s="150"/>
      <c r="D32" s="75">
        <f t="shared" ca="1" si="1"/>
        <v>1.5013383177663148E-4</v>
      </c>
      <c r="G32" s="75"/>
    </row>
    <row r="33" spans="1:7" ht="18" customHeight="1" x14ac:dyDescent="0.25">
      <c r="A33" s="149"/>
      <c r="B33" s="151"/>
      <c r="C33" s="150"/>
      <c r="D33" s="75">
        <f t="shared" ca="1" si="1"/>
        <v>1.2383294742085947E-4</v>
      </c>
      <c r="G33" s="75"/>
    </row>
    <row r="34" spans="1:7" ht="18" customHeight="1" x14ac:dyDescent="0.25">
      <c r="A34" s="149"/>
      <c r="B34" s="151"/>
      <c r="C34" s="150"/>
      <c r="D34" s="75">
        <f t="shared" ca="1" si="1"/>
        <v>1.2268985849856257E-4</v>
      </c>
      <c r="G34" s="75"/>
    </row>
    <row r="35" spans="1:7" ht="18" customHeight="1" x14ac:dyDescent="0.25">
      <c r="A35" s="149"/>
      <c r="B35" s="151"/>
      <c r="C35" s="150"/>
      <c r="D35" s="75">
        <f t="shared" ca="1" si="1"/>
        <v>1.8942162314090016E-4</v>
      </c>
      <c r="G35" s="75"/>
    </row>
    <row r="36" spans="1:7" ht="18" customHeight="1" x14ac:dyDescent="0.25">
      <c r="A36" s="149"/>
      <c r="B36" s="151"/>
      <c r="C36" s="150"/>
      <c r="D36" s="75">
        <f t="shared" ca="1" si="1"/>
        <v>1.5305060995784818E-4</v>
      </c>
      <c r="G36" s="75"/>
    </row>
    <row r="37" spans="1:7" ht="18" customHeight="1" x14ac:dyDescent="0.25">
      <c r="A37" s="149"/>
      <c r="B37" s="151"/>
      <c r="C37" s="150"/>
      <c r="D37" s="75">
        <f t="shared" ca="1" si="1"/>
        <v>1.309460161549391E-4</v>
      </c>
      <c r="G37" s="75"/>
    </row>
    <row r="38" spans="1:7" ht="18" customHeight="1" x14ac:dyDescent="0.25">
      <c r="A38" s="149"/>
      <c r="B38" s="151"/>
      <c r="C38" s="150"/>
      <c r="D38" s="75">
        <f t="shared" ca="1" si="1"/>
        <v>1.961874099494063E-4</v>
      </c>
      <c r="G38" s="75"/>
    </row>
    <row r="39" spans="1:7" ht="18" customHeight="1" x14ac:dyDescent="0.25">
      <c r="A39" s="149"/>
      <c r="B39" s="151"/>
      <c r="C39" s="150"/>
      <c r="D39" s="75">
        <f t="shared" ca="1" si="1"/>
        <v>1.6296724396411109E-4</v>
      </c>
      <c r="G39" s="75"/>
    </row>
    <row r="40" spans="1:7" ht="18" customHeight="1" x14ac:dyDescent="0.25">
      <c r="A40" s="149"/>
      <c r="B40" s="151"/>
      <c r="C40" s="150"/>
      <c r="D40" s="75">
        <f t="shared" ca="1" si="1"/>
        <v>1.1802801070053916E-4</v>
      </c>
      <c r="G40" s="75"/>
    </row>
    <row r="41" spans="1:7" ht="18" customHeight="1" x14ac:dyDescent="0.25">
      <c r="A41" s="149"/>
      <c r="B41" s="151"/>
      <c r="C41" s="150"/>
      <c r="D41" s="75">
        <f t="shared" ca="1" si="1"/>
        <v>1.6588375390013679E-4</v>
      </c>
      <c r="G41" s="75"/>
    </row>
    <row r="42" spans="1:7" ht="18" customHeight="1" x14ac:dyDescent="0.25">
      <c r="A42" s="149"/>
      <c r="B42" s="151"/>
      <c r="C42" s="150"/>
      <c r="D42" s="75">
        <f t="shared" ca="1" si="1"/>
        <v>1.6926504561012124E-4</v>
      </c>
      <c r="G42" s="75"/>
    </row>
    <row r="43" spans="1:7" ht="18" customHeight="1" x14ac:dyDescent="0.25">
      <c r="A43" s="149"/>
      <c r="B43" s="151"/>
      <c r="C43" s="150"/>
      <c r="D43" s="75">
        <f t="shared" ca="1" si="1"/>
        <v>1.1786932081088156E-4</v>
      </c>
      <c r="G43" s="75"/>
    </row>
    <row r="44" spans="1:7" ht="18" customHeight="1" x14ac:dyDescent="0.25">
      <c r="A44" s="149"/>
      <c r="B44" s="151"/>
      <c r="C44" s="150"/>
      <c r="D44" s="75">
        <f t="shared" ca="1" si="1"/>
        <v>1.6690850356680231E-4</v>
      </c>
      <c r="G44" s="75"/>
    </row>
    <row r="45" spans="1:7" ht="6.95" customHeight="1" x14ac:dyDescent="0.25">
      <c r="A45" s="149"/>
      <c r="B45" s="150"/>
      <c r="C45" s="150"/>
      <c r="D45" s="75"/>
      <c r="G45" s="75"/>
    </row>
    <row r="46" spans="1:7" ht="21.95" customHeight="1" x14ac:dyDescent="0.25">
      <c r="A46" s="116" t="s">
        <v>134</v>
      </c>
      <c r="B46" s="146">
        <f>SUM(contributed)</f>
        <v>19000</v>
      </c>
      <c r="C46" s="146"/>
      <c r="D46" s="75"/>
      <c r="G46" s="75"/>
    </row>
    <row r="47" spans="1:7" ht="6.95" customHeight="1" x14ac:dyDescent="0.25">
      <c r="A47" s="46"/>
      <c r="B47" s="48"/>
      <c r="C47" s="48"/>
    </row>
    <row r="48" spans="1:7" ht="6.95" customHeight="1" x14ac:dyDescent="0.25">
      <c r="A48" s="47"/>
      <c r="B48" s="7"/>
      <c r="C48" s="7"/>
    </row>
  </sheetData>
  <mergeCells count="1">
    <mergeCell ref="A1:C1"/>
  </mergeCells>
  <phoneticPr fontId="29" type="noConversion"/>
  <printOptions horizontalCentered="1"/>
  <pageMargins left="0.19685039370078741" right="0.19685039370078741" top="0.19685039370078741" bottom="0.31496062992125984" header="0.51181102362204722" footer="0.11811023622047245"/>
  <pageSetup paperSize="9" orientation="portrait" r:id="rId1"/>
  <headerFooter alignWithMargins="0">
    <oddFooter>&amp;L&amp;9Budget Spreadsheets by Spreadsheet123.com&amp;R&amp;9© 2013 Spreadsheet123 LTD. All rights reserved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>
      <selection sqref="A1:F1"/>
    </sheetView>
  </sheetViews>
  <sheetFormatPr defaultRowHeight="15" x14ac:dyDescent="0.25"/>
  <cols>
    <col min="1" max="1" width="25.28515625" style="14" customWidth="1"/>
    <col min="2" max="6" width="15" style="14" customWidth="1"/>
    <col min="7" max="16384" width="9.140625" style="14"/>
  </cols>
  <sheetData>
    <row r="1" spans="1:8" s="13" customFormat="1" ht="35.1" customHeight="1" x14ac:dyDescent="0.25">
      <c r="A1" s="216" t="s">
        <v>110</v>
      </c>
      <c r="B1" s="216"/>
      <c r="C1" s="216"/>
      <c r="D1" s="216"/>
      <c r="E1" s="216"/>
      <c r="F1" s="216"/>
    </row>
    <row r="2" spans="1:8" x14ac:dyDescent="0.25">
      <c r="F2" s="50" t="str">
        <f ca="1">"© "&amp;YEAR(TODAY())&amp;" Spreadsheet123 LTD. All rights reserved"</f>
        <v>© 2013 Spreadsheet123 LTD. All rights reserved</v>
      </c>
    </row>
    <row r="3" spans="1:8" x14ac:dyDescent="0.25">
      <c r="F3" s="15"/>
    </row>
    <row r="4" spans="1:8" x14ac:dyDescent="0.25">
      <c r="F4" s="15"/>
    </row>
    <row r="5" spans="1:8" x14ac:dyDescent="0.25">
      <c r="F5" s="15"/>
    </row>
    <row r="6" spans="1:8" x14ac:dyDescent="0.25">
      <c r="B6" s="38" t="s">
        <v>137</v>
      </c>
      <c r="C6" s="53" t="s">
        <v>111</v>
      </c>
      <c r="F6" s="15"/>
    </row>
    <row r="7" spans="1:8" x14ac:dyDescent="0.25">
      <c r="F7" s="15"/>
    </row>
    <row r="8" spans="1:8" x14ac:dyDescent="0.25">
      <c r="F8" s="15"/>
    </row>
    <row r="9" spans="1:8" x14ac:dyDescent="0.25">
      <c r="F9" s="15"/>
    </row>
    <row r="10" spans="1:8" x14ac:dyDescent="0.25">
      <c r="F10" s="15"/>
    </row>
    <row r="11" spans="1:8" ht="94.5" customHeight="1" x14ac:dyDescent="0.25">
      <c r="A11" s="223" t="s">
        <v>138</v>
      </c>
      <c r="B11" s="223"/>
      <c r="C11" s="223"/>
      <c r="D11" s="223"/>
      <c r="E11" s="223"/>
      <c r="F11" s="223"/>
      <c r="G11" s="54"/>
      <c r="H11" s="54"/>
    </row>
    <row r="12" spans="1:8" x14ac:dyDescent="0.25">
      <c r="F12" s="15"/>
    </row>
    <row r="13" spans="1:8" ht="32.1" customHeight="1" x14ac:dyDescent="0.25">
      <c r="A13" s="56"/>
      <c r="B13" s="86" t="s">
        <v>139</v>
      </c>
      <c r="C13" s="57" t="s">
        <v>140</v>
      </c>
      <c r="D13" s="85" t="s">
        <v>141</v>
      </c>
      <c r="E13" s="57" t="s">
        <v>140</v>
      </c>
      <c r="F13" s="85" t="s">
        <v>142</v>
      </c>
    </row>
    <row r="14" spans="1:8" ht="6.95" customHeight="1" x14ac:dyDescent="0.3">
      <c r="A14" s="58"/>
      <c r="B14" s="59"/>
      <c r="C14" s="59"/>
      <c r="D14" s="59"/>
      <c r="E14" s="59"/>
      <c r="F14" s="59"/>
    </row>
    <row r="15" spans="1:8" s="13" customFormat="1" ht="18" customHeight="1" x14ac:dyDescent="0.25">
      <c r="A15" s="60" t="s">
        <v>143</v>
      </c>
      <c r="B15" s="64">
        <f>'Wedding Buddget Summary'!C23</f>
        <v>1375</v>
      </c>
      <c r="C15" s="65">
        <v>1</v>
      </c>
      <c r="D15" s="64">
        <f ca="1">'Wedding Buddget Summary'!B41</f>
        <v>19000.000674183248</v>
      </c>
      <c r="E15" s="65">
        <f>SUM(E17:E26)</f>
        <v>1</v>
      </c>
      <c r="F15" s="64">
        <f ca="1">'Wedding Buddget Summary'!B41</f>
        <v>19000.000674183248</v>
      </c>
    </row>
    <row r="16" spans="1:8" ht="6.95" customHeight="1" x14ac:dyDescent="0.25">
      <c r="A16" s="61"/>
      <c r="B16" s="66"/>
      <c r="C16" s="65"/>
      <c r="D16" s="66"/>
      <c r="E16" s="66"/>
      <c r="F16" s="66"/>
    </row>
    <row r="17" spans="1:6" s="13" customFormat="1" ht="18" customHeight="1" x14ac:dyDescent="0.25">
      <c r="A17" s="62" t="s">
        <v>4</v>
      </c>
      <c r="B17" s="64">
        <f>Stationery!B38</f>
        <v>250</v>
      </c>
      <c r="C17" s="65">
        <f t="shared" ref="C17:C26" si="0">B17/$B$15</f>
        <v>0.18181818181818182</v>
      </c>
      <c r="D17" s="64">
        <f ca="1">$D$15*C17</f>
        <v>3454.5455771242268</v>
      </c>
      <c r="E17" s="67">
        <v>0.05</v>
      </c>
      <c r="F17" s="64">
        <f t="shared" ref="F17:F26" ca="1" si="1">$F$15*E17</f>
        <v>950.00003370916238</v>
      </c>
    </row>
    <row r="18" spans="1:6" s="13" customFormat="1" ht="18" customHeight="1" x14ac:dyDescent="0.25">
      <c r="A18" s="62" t="s">
        <v>22</v>
      </c>
      <c r="B18" s="64">
        <f>Attire!B43</f>
        <v>100</v>
      </c>
      <c r="C18" s="65">
        <f t="shared" si="0"/>
        <v>7.2727272727272724E-2</v>
      </c>
      <c r="D18" s="64">
        <f t="shared" ref="D18:D26" ca="1" si="2">$D$15*C18</f>
        <v>1381.8182308496907</v>
      </c>
      <c r="E18" s="67">
        <v>0.1</v>
      </c>
      <c r="F18" s="64">
        <f t="shared" ca="1" si="1"/>
        <v>1900.0000674183248</v>
      </c>
    </row>
    <row r="19" spans="1:6" s="13" customFormat="1" ht="18" customHeight="1" x14ac:dyDescent="0.25">
      <c r="A19" s="62" t="s">
        <v>41</v>
      </c>
      <c r="B19" s="64">
        <f>Ceremony!B27</f>
        <v>50</v>
      </c>
      <c r="C19" s="65">
        <f t="shared" si="0"/>
        <v>3.6363636363636362E-2</v>
      </c>
      <c r="D19" s="64">
        <f t="shared" ca="1" si="2"/>
        <v>690.90911542484537</v>
      </c>
      <c r="E19" s="67">
        <v>0.05</v>
      </c>
      <c r="F19" s="64">
        <f t="shared" ca="1" si="1"/>
        <v>950.00003370916238</v>
      </c>
    </row>
    <row r="20" spans="1:6" s="13" customFormat="1" ht="18" customHeight="1" x14ac:dyDescent="0.25">
      <c r="A20" s="62" t="s">
        <v>48</v>
      </c>
      <c r="B20" s="64">
        <f>Reception!B46</f>
        <v>200</v>
      </c>
      <c r="C20" s="65">
        <f t="shared" si="0"/>
        <v>0.14545454545454545</v>
      </c>
      <c r="D20" s="64">
        <f t="shared" ca="1" si="2"/>
        <v>2763.6364616993815</v>
      </c>
      <c r="E20" s="67">
        <v>0.05</v>
      </c>
      <c r="F20" s="64">
        <f t="shared" ca="1" si="1"/>
        <v>950.00003370916238</v>
      </c>
    </row>
    <row r="21" spans="1:6" s="13" customFormat="1" ht="18" customHeight="1" x14ac:dyDescent="0.25">
      <c r="A21" s="62" t="s">
        <v>69</v>
      </c>
      <c r="B21" s="64">
        <f>Transport!B23</f>
        <v>250</v>
      </c>
      <c r="C21" s="65">
        <f t="shared" si="0"/>
        <v>0.18181818181818182</v>
      </c>
      <c r="D21" s="64">
        <f t="shared" ca="1" si="2"/>
        <v>3454.5455771242268</v>
      </c>
      <c r="E21" s="67">
        <v>0.15</v>
      </c>
      <c r="F21" s="64">
        <f t="shared" ca="1" si="1"/>
        <v>2850.0001011274871</v>
      </c>
    </row>
    <row r="22" spans="1:6" s="13" customFormat="1" ht="18" customHeight="1" x14ac:dyDescent="0.25">
      <c r="A22" s="62" t="s">
        <v>71</v>
      </c>
      <c r="B22" s="64">
        <f>'Photos and video'!B34</f>
        <v>75</v>
      </c>
      <c r="C22" s="65">
        <f t="shared" si="0"/>
        <v>5.4545454545454543E-2</v>
      </c>
      <c r="D22" s="64">
        <f t="shared" ca="1" si="2"/>
        <v>1036.3636731372681</v>
      </c>
      <c r="E22" s="67">
        <v>0.25</v>
      </c>
      <c r="F22" s="64">
        <f t="shared" ca="1" si="1"/>
        <v>4750.0001685458119</v>
      </c>
    </row>
    <row r="23" spans="1:6" s="13" customFormat="1" ht="18" customHeight="1" x14ac:dyDescent="0.25">
      <c r="A23" s="62" t="s">
        <v>78</v>
      </c>
      <c r="B23" s="64">
        <f>Flowers!B43</f>
        <v>150</v>
      </c>
      <c r="C23" s="65">
        <f t="shared" si="0"/>
        <v>0.10909090909090909</v>
      </c>
      <c r="D23" s="64">
        <f t="shared" ca="1" si="2"/>
        <v>2072.7273462745361</v>
      </c>
      <c r="E23" s="67">
        <v>0.15</v>
      </c>
      <c r="F23" s="64">
        <f t="shared" ca="1" si="1"/>
        <v>2850.0001011274871</v>
      </c>
    </row>
    <row r="24" spans="1:6" s="13" customFormat="1" ht="18" customHeight="1" x14ac:dyDescent="0.25">
      <c r="A24" s="62" t="s">
        <v>96</v>
      </c>
      <c r="B24" s="64">
        <f>Gifts!B25</f>
        <v>100</v>
      </c>
      <c r="C24" s="65">
        <f t="shared" si="0"/>
        <v>7.2727272727272724E-2</v>
      </c>
      <c r="D24" s="64">
        <f t="shared" ca="1" si="2"/>
        <v>1381.8182308496907</v>
      </c>
      <c r="E24" s="67">
        <v>0.05</v>
      </c>
      <c r="F24" s="64">
        <f t="shared" ca="1" si="1"/>
        <v>950.00003370916238</v>
      </c>
    </row>
    <row r="25" spans="1:6" s="13" customFormat="1" ht="18" customHeight="1" x14ac:dyDescent="0.25">
      <c r="A25" s="62" t="s">
        <v>106</v>
      </c>
      <c r="B25" s="64">
        <f>'Honeymoon and other'!B31</f>
        <v>100</v>
      </c>
      <c r="C25" s="65">
        <f t="shared" si="0"/>
        <v>7.2727272727272724E-2</v>
      </c>
      <c r="D25" s="64">
        <f t="shared" ca="1" si="2"/>
        <v>1381.8182308496907</v>
      </c>
      <c r="E25" s="67">
        <v>0.1</v>
      </c>
      <c r="F25" s="64">
        <f t="shared" ca="1" si="1"/>
        <v>1900.0000674183248</v>
      </c>
    </row>
    <row r="26" spans="1:6" s="13" customFormat="1" ht="18" customHeight="1" x14ac:dyDescent="0.25">
      <c r="A26" s="62" t="s">
        <v>109</v>
      </c>
      <c r="B26" s="64">
        <f>'Other Expenses'!B42</f>
        <v>100</v>
      </c>
      <c r="C26" s="65">
        <f t="shared" si="0"/>
        <v>7.2727272727272724E-2</v>
      </c>
      <c r="D26" s="64">
        <f t="shared" ca="1" si="2"/>
        <v>1381.8182308496907</v>
      </c>
      <c r="E26" s="67">
        <v>0.05</v>
      </c>
      <c r="F26" s="64">
        <f t="shared" ca="1" si="1"/>
        <v>950.00003370916238</v>
      </c>
    </row>
    <row r="27" spans="1:6" ht="6.95" customHeight="1" x14ac:dyDescent="0.25">
      <c r="A27" s="63"/>
      <c r="B27" s="63"/>
      <c r="C27" s="63"/>
      <c r="D27" s="63"/>
      <c r="E27" s="63"/>
      <c r="F27" s="63"/>
    </row>
    <row r="28" spans="1:6" ht="6.95" customHeight="1" x14ac:dyDescent="0.25">
      <c r="A28" s="6"/>
      <c r="B28" s="6"/>
      <c r="C28" s="6"/>
      <c r="D28" s="6"/>
      <c r="E28" s="6"/>
      <c r="F28" s="6"/>
    </row>
  </sheetData>
  <mergeCells count="2">
    <mergeCell ref="A1:F1"/>
    <mergeCell ref="A11:F11"/>
  </mergeCells>
  <phoneticPr fontId="29" type="noConversion"/>
  <conditionalFormatting sqref="B15:D15 B17:D26">
    <cfRule type="expression" dxfId="1" priority="1" stopIfTrue="1">
      <formula>variables</formula>
    </cfRule>
  </conditionalFormatting>
  <conditionalFormatting sqref="E15:F15 E17:F26">
    <cfRule type="expression" dxfId="0" priority="2" stopIfTrue="1">
      <formula>variable</formula>
    </cfRule>
  </conditionalFormatting>
  <dataValidations count="1">
    <dataValidation type="list" showInputMessage="1" showErrorMessage="1" sqref="C6">
      <formula1>"Auto Allocation, Manual Allocation"</formula1>
    </dataValidation>
  </dataValidations>
  <printOptions horizontalCentered="1"/>
  <pageMargins left="0.19685039370078741" right="0.19685039370078741" top="0.19685039370078741" bottom="0.31496062992125984" header="0.31496062992125984" footer="0.11811023622047245"/>
  <pageSetup paperSize="9" orientation="portrait" r:id="rId1"/>
  <headerFooter>
    <oddFooter>&amp;L&amp;9Budget Spreadsheets by Spreadsheet123.com&amp;R&amp;9© 2013 Spreadsheet123 LTD. All rights reserved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GridLines="0" zoomScaleNormal="100" workbookViewId="0">
      <selection sqref="A1:F1"/>
    </sheetView>
  </sheetViews>
  <sheetFormatPr defaultRowHeight="15" x14ac:dyDescent="0.25"/>
  <cols>
    <col min="1" max="1" width="39.7109375" style="14" customWidth="1"/>
    <col min="2" max="5" width="14.7109375" style="14" customWidth="1"/>
    <col min="6" max="6" width="1.7109375" style="14" customWidth="1"/>
    <col min="7" max="16384" width="9.140625" style="14"/>
  </cols>
  <sheetData>
    <row r="1" spans="1:6" s="13" customFormat="1" ht="35.1" customHeight="1" x14ac:dyDescent="0.25">
      <c r="A1" s="216" t="s">
        <v>110</v>
      </c>
      <c r="B1" s="216"/>
      <c r="C1" s="216"/>
      <c r="D1" s="216"/>
      <c r="E1" s="216"/>
      <c r="F1" s="216"/>
    </row>
    <row r="2" spans="1:6" x14ac:dyDescent="0.25">
      <c r="F2" s="50" t="str">
        <f ca="1">"© "&amp;YEAR(TODAY())&amp;" Spreadsheet123 LTD. All rights reserved"</f>
        <v>© 2013 Spreadsheet123 LTD. All rights reserved</v>
      </c>
    </row>
    <row r="3" spans="1:6" x14ac:dyDescent="0.25">
      <c r="E3" s="50"/>
      <c r="F3" s="50"/>
    </row>
    <row r="4" spans="1:6" x14ac:dyDescent="0.25">
      <c r="E4" s="50"/>
      <c r="F4" s="50"/>
    </row>
    <row r="5" spans="1:6" x14ac:dyDescent="0.25">
      <c r="E5" s="50"/>
      <c r="F5" s="50"/>
    </row>
    <row r="6" spans="1:6" x14ac:dyDescent="0.25">
      <c r="E6" s="50"/>
      <c r="F6" s="50"/>
    </row>
    <row r="7" spans="1:6" x14ac:dyDescent="0.25">
      <c r="E7" s="50"/>
      <c r="F7" s="50"/>
    </row>
    <row r="8" spans="1:6" x14ac:dyDescent="0.25">
      <c r="E8" s="50"/>
      <c r="F8" s="50"/>
    </row>
    <row r="9" spans="1:6" x14ac:dyDescent="0.25">
      <c r="E9" s="50"/>
      <c r="F9" s="50"/>
    </row>
    <row r="10" spans="1:6" x14ac:dyDescent="0.25">
      <c r="E10" s="15"/>
      <c r="F10" s="15"/>
    </row>
    <row r="11" spans="1:6" ht="21.95" customHeight="1" x14ac:dyDescent="0.25">
      <c r="A11" s="118" t="s">
        <v>144</v>
      </c>
      <c r="B11" s="11" t="s">
        <v>0</v>
      </c>
      <c r="C11" s="11" t="s">
        <v>1</v>
      </c>
      <c r="D11" s="11" t="s">
        <v>5</v>
      </c>
      <c r="E11" s="11" t="s">
        <v>6</v>
      </c>
      <c r="F11" s="11"/>
    </row>
    <row r="12" spans="1:6" ht="21.95" customHeight="1" x14ac:dyDescent="0.25">
      <c r="A12" s="114" t="s">
        <v>145</v>
      </c>
      <c r="B12" s="73">
        <f ca="1">IF(Estimator!C6="Auto Allocation",Estimator!D17,Estimator!F17)</f>
        <v>3454.5455771242268</v>
      </c>
      <c r="C12" s="77"/>
      <c r="D12" s="73"/>
      <c r="E12" s="73"/>
      <c r="F12" s="73"/>
    </row>
    <row r="13" spans="1:6" ht="6.95" customHeight="1" x14ac:dyDescent="0.25">
      <c r="A13" s="78"/>
      <c r="B13" s="8"/>
      <c r="C13" s="8"/>
      <c r="D13" s="8"/>
      <c r="E13" s="8"/>
      <c r="F13" s="8"/>
    </row>
    <row r="14" spans="1:6" ht="18" customHeight="1" x14ac:dyDescent="0.25">
      <c r="A14" s="96" t="s">
        <v>8</v>
      </c>
      <c r="B14" s="76">
        <v>250</v>
      </c>
      <c r="C14" s="76">
        <v>0</v>
      </c>
      <c r="D14" s="76">
        <v>0</v>
      </c>
      <c r="E14" s="76">
        <f t="shared" ref="E14:E36" si="0">SUM(C14-D14)</f>
        <v>0</v>
      </c>
      <c r="F14" s="80"/>
    </row>
    <row r="15" spans="1:6" ht="18" customHeight="1" x14ac:dyDescent="0.25">
      <c r="A15" s="96" t="s">
        <v>9</v>
      </c>
      <c r="B15" s="76">
        <v>0</v>
      </c>
      <c r="C15" s="76">
        <v>0</v>
      </c>
      <c r="D15" s="76">
        <v>0</v>
      </c>
      <c r="E15" s="76">
        <f t="shared" si="0"/>
        <v>0</v>
      </c>
      <c r="F15" s="80"/>
    </row>
    <row r="16" spans="1:6" ht="18" customHeight="1" x14ac:dyDescent="0.25">
      <c r="A16" s="96" t="s">
        <v>10</v>
      </c>
      <c r="B16" s="76">
        <v>0</v>
      </c>
      <c r="C16" s="76">
        <v>0</v>
      </c>
      <c r="D16" s="76">
        <v>0</v>
      </c>
      <c r="E16" s="76">
        <f t="shared" si="0"/>
        <v>0</v>
      </c>
      <c r="F16" s="80"/>
    </row>
    <row r="17" spans="1:6" ht="18" customHeight="1" x14ac:dyDescent="0.25">
      <c r="A17" s="96" t="s">
        <v>11</v>
      </c>
      <c r="B17" s="76">
        <v>0</v>
      </c>
      <c r="C17" s="76">
        <v>0</v>
      </c>
      <c r="D17" s="76">
        <v>0</v>
      </c>
      <c r="E17" s="76">
        <f t="shared" si="0"/>
        <v>0</v>
      </c>
      <c r="F17" s="80"/>
    </row>
    <row r="18" spans="1:6" ht="18" customHeight="1" x14ac:dyDescent="0.25">
      <c r="A18" s="96" t="s">
        <v>12</v>
      </c>
      <c r="B18" s="76">
        <v>0</v>
      </c>
      <c r="C18" s="76">
        <v>0</v>
      </c>
      <c r="D18" s="76">
        <v>0</v>
      </c>
      <c r="E18" s="76">
        <f t="shared" si="0"/>
        <v>0</v>
      </c>
      <c r="F18" s="80"/>
    </row>
    <row r="19" spans="1:6" ht="18" customHeight="1" x14ac:dyDescent="0.25">
      <c r="A19" s="96" t="s">
        <v>13</v>
      </c>
      <c r="B19" s="76">
        <v>0</v>
      </c>
      <c r="C19" s="76">
        <v>0</v>
      </c>
      <c r="D19" s="76">
        <v>0</v>
      </c>
      <c r="E19" s="76">
        <f t="shared" si="0"/>
        <v>0</v>
      </c>
      <c r="F19" s="80"/>
    </row>
    <row r="20" spans="1:6" ht="18" customHeight="1" x14ac:dyDescent="0.25">
      <c r="A20" s="96" t="s">
        <v>14</v>
      </c>
      <c r="B20" s="76">
        <v>0</v>
      </c>
      <c r="C20" s="76">
        <v>0</v>
      </c>
      <c r="D20" s="76">
        <v>0</v>
      </c>
      <c r="E20" s="76">
        <f t="shared" si="0"/>
        <v>0</v>
      </c>
      <c r="F20" s="80"/>
    </row>
    <row r="21" spans="1:6" ht="18" customHeight="1" x14ac:dyDescent="0.25">
      <c r="A21" s="96" t="s">
        <v>15</v>
      </c>
      <c r="B21" s="76">
        <v>0</v>
      </c>
      <c r="C21" s="76">
        <v>0</v>
      </c>
      <c r="D21" s="76">
        <v>0</v>
      </c>
      <c r="E21" s="76">
        <f t="shared" si="0"/>
        <v>0</v>
      </c>
      <c r="F21" s="80"/>
    </row>
    <row r="22" spans="1:6" ht="18" customHeight="1" x14ac:dyDescent="0.25">
      <c r="A22" s="96" t="s">
        <v>16</v>
      </c>
      <c r="B22" s="76">
        <v>0</v>
      </c>
      <c r="C22" s="76">
        <v>0</v>
      </c>
      <c r="D22" s="76">
        <v>0</v>
      </c>
      <c r="E22" s="76">
        <f t="shared" si="0"/>
        <v>0</v>
      </c>
      <c r="F22" s="80"/>
    </row>
    <row r="23" spans="1:6" ht="18" customHeight="1" x14ac:dyDescent="0.25">
      <c r="A23" s="96" t="s">
        <v>17</v>
      </c>
      <c r="B23" s="76">
        <v>0</v>
      </c>
      <c r="C23" s="76">
        <v>0</v>
      </c>
      <c r="D23" s="76">
        <v>0</v>
      </c>
      <c r="E23" s="76">
        <f t="shared" si="0"/>
        <v>0</v>
      </c>
      <c r="F23" s="80"/>
    </row>
    <row r="24" spans="1:6" ht="18" customHeight="1" x14ac:dyDescent="0.25">
      <c r="A24" s="96" t="s">
        <v>18</v>
      </c>
      <c r="B24" s="76">
        <v>0</v>
      </c>
      <c r="C24" s="76">
        <v>0</v>
      </c>
      <c r="D24" s="76">
        <v>0</v>
      </c>
      <c r="E24" s="76">
        <f t="shared" si="0"/>
        <v>0</v>
      </c>
      <c r="F24" s="80"/>
    </row>
    <row r="25" spans="1:6" ht="18" customHeight="1" x14ac:dyDescent="0.25">
      <c r="A25" s="96" t="s">
        <v>20</v>
      </c>
      <c r="B25" s="76">
        <v>0</v>
      </c>
      <c r="C25" s="76">
        <v>0</v>
      </c>
      <c r="D25" s="76">
        <v>0</v>
      </c>
      <c r="E25" s="76">
        <f t="shared" si="0"/>
        <v>0</v>
      </c>
      <c r="F25" s="80"/>
    </row>
    <row r="26" spans="1:6" ht="18" customHeight="1" x14ac:dyDescent="0.25">
      <c r="A26" s="96" t="s">
        <v>21</v>
      </c>
      <c r="B26" s="76">
        <v>0</v>
      </c>
      <c r="C26" s="76">
        <v>0</v>
      </c>
      <c r="D26" s="76">
        <v>0</v>
      </c>
      <c r="E26" s="76">
        <f t="shared" si="0"/>
        <v>0</v>
      </c>
      <c r="F26" s="80"/>
    </row>
    <row r="27" spans="1:6" ht="18" customHeight="1" x14ac:dyDescent="0.25">
      <c r="A27" s="117" t="s">
        <v>150</v>
      </c>
      <c r="B27" s="76">
        <v>0</v>
      </c>
      <c r="C27" s="76">
        <v>0</v>
      </c>
      <c r="D27" s="76">
        <v>0</v>
      </c>
      <c r="E27" s="76">
        <f>SUM(C27-D27)</f>
        <v>0</v>
      </c>
      <c r="F27" s="80"/>
    </row>
    <row r="28" spans="1:6" ht="18" customHeight="1" x14ac:dyDescent="0.25">
      <c r="A28" s="117" t="s">
        <v>150</v>
      </c>
      <c r="B28" s="76">
        <v>0</v>
      </c>
      <c r="C28" s="76">
        <v>0</v>
      </c>
      <c r="D28" s="76">
        <v>0</v>
      </c>
      <c r="E28" s="76">
        <f>SUM(C28-D28)</f>
        <v>0</v>
      </c>
      <c r="F28" s="80"/>
    </row>
    <row r="29" spans="1:6" ht="18" customHeight="1" x14ac:dyDescent="0.25">
      <c r="A29" s="117" t="s">
        <v>150</v>
      </c>
      <c r="B29" s="76">
        <v>0</v>
      </c>
      <c r="C29" s="76">
        <v>0</v>
      </c>
      <c r="D29" s="76">
        <v>0</v>
      </c>
      <c r="E29" s="76">
        <f>SUM(C29-D29)</f>
        <v>0</v>
      </c>
      <c r="F29" s="80"/>
    </row>
    <row r="30" spans="1:6" ht="18" customHeight="1" x14ac:dyDescent="0.25">
      <c r="A30" s="117" t="s">
        <v>150</v>
      </c>
      <c r="B30" s="76">
        <v>0</v>
      </c>
      <c r="C30" s="76">
        <v>0</v>
      </c>
      <c r="D30" s="76">
        <v>0</v>
      </c>
      <c r="E30" s="76">
        <f>SUM(C30-D30)</f>
        <v>0</v>
      </c>
      <c r="F30" s="80"/>
    </row>
    <row r="31" spans="1:6" ht="18" customHeight="1" x14ac:dyDescent="0.25">
      <c r="A31" s="117" t="s">
        <v>150</v>
      </c>
      <c r="B31" s="76">
        <v>0</v>
      </c>
      <c r="C31" s="76">
        <v>0</v>
      </c>
      <c r="D31" s="76">
        <v>0</v>
      </c>
      <c r="E31" s="76">
        <f t="shared" si="0"/>
        <v>0</v>
      </c>
      <c r="F31" s="80"/>
    </row>
    <row r="32" spans="1:6" ht="18" customHeight="1" x14ac:dyDescent="0.25">
      <c r="A32" s="117" t="s">
        <v>150</v>
      </c>
      <c r="B32" s="76">
        <v>0</v>
      </c>
      <c r="C32" s="76">
        <v>0</v>
      </c>
      <c r="D32" s="76">
        <v>0</v>
      </c>
      <c r="E32" s="76">
        <f>SUM(C32-D32)</f>
        <v>0</v>
      </c>
      <c r="F32" s="80"/>
    </row>
    <row r="33" spans="1:6" ht="18" customHeight="1" x14ac:dyDescent="0.25">
      <c r="A33" s="117" t="s">
        <v>150</v>
      </c>
      <c r="B33" s="76">
        <v>0</v>
      </c>
      <c r="C33" s="76">
        <v>0</v>
      </c>
      <c r="D33" s="76">
        <v>0</v>
      </c>
      <c r="E33" s="76">
        <f t="shared" si="0"/>
        <v>0</v>
      </c>
      <c r="F33" s="80"/>
    </row>
    <row r="34" spans="1:6" ht="18" customHeight="1" x14ac:dyDescent="0.25">
      <c r="A34" s="117" t="s">
        <v>150</v>
      </c>
      <c r="B34" s="76">
        <v>0</v>
      </c>
      <c r="C34" s="76">
        <v>0</v>
      </c>
      <c r="D34" s="76">
        <v>0</v>
      </c>
      <c r="E34" s="76">
        <f t="shared" si="0"/>
        <v>0</v>
      </c>
      <c r="F34" s="80"/>
    </row>
    <row r="35" spans="1:6" ht="18" customHeight="1" x14ac:dyDescent="0.25">
      <c r="A35" s="117" t="s">
        <v>150</v>
      </c>
      <c r="B35" s="76">
        <v>0</v>
      </c>
      <c r="C35" s="76">
        <v>0</v>
      </c>
      <c r="D35" s="76">
        <v>0</v>
      </c>
      <c r="E35" s="76">
        <f t="shared" si="0"/>
        <v>0</v>
      </c>
      <c r="F35" s="80"/>
    </row>
    <row r="36" spans="1:6" ht="18" customHeight="1" x14ac:dyDescent="0.25">
      <c r="A36" s="117" t="s">
        <v>150</v>
      </c>
      <c r="B36" s="76">
        <v>0</v>
      </c>
      <c r="C36" s="76">
        <v>0</v>
      </c>
      <c r="D36" s="76">
        <v>0</v>
      </c>
      <c r="E36" s="76">
        <f t="shared" si="0"/>
        <v>0</v>
      </c>
      <c r="F36" s="80"/>
    </row>
    <row r="37" spans="1:6" ht="6.95" customHeight="1" x14ac:dyDescent="0.25">
      <c r="A37" s="81"/>
      <c r="B37" s="8"/>
      <c r="C37" s="8"/>
      <c r="D37" s="8"/>
      <c r="E37" s="8"/>
      <c r="F37" s="8"/>
    </row>
    <row r="38" spans="1:6" ht="21.95" customHeight="1" x14ac:dyDescent="0.25">
      <c r="A38" s="116" t="s">
        <v>134</v>
      </c>
      <c r="B38" s="73">
        <f>SUM(B14:B36)</f>
        <v>250</v>
      </c>
      <c r="C38" s="73">
        <f>SUM(C14:C36)</f>
        <v>0</v>
      </c>
      <c r="D38" s="73">
        <f>SUM(D14:D36)</f>
        <v>0</v>
      </c>
      <c r="E38" s="73">
        <f>SUM(E14:E36)</f>
        <v>0</v>
      </c>
      <c r="F38" s="73"/>
    </row>
    <row r="39" spans="1:6" ht="15" customHeight="1" x14ac:dyDescent="0.25">
      <c r="A39" s="37"/>
      <c r="B39" s="69"/>
      <c r="C39" s="69"/>
      <c r="D39" s="69"/>
      <c r="E39" s="69"/>
      <c r="F39" s="69"/>
    </row>
    <row r="40" spans="1:6" ht="6.95" customHeight="1" x14ac:dyDescent="0.3">
      <c r="A40" s="68"/>
      <c r="B40" s="1"/>
      <c r="C40" s="1"/>
      <c r="D40" s="1"/>
      <c r="E40" s="1"/>
      <c r="F40" s="1"/>
    </row>
  </sheetData>
  <mergeCells count="1">
    <mergeCell ref="A1:F1"/>
  </mergeCells>
  <phoneticPr fontId="29" type="noConversion"/>
  <printOptions horizontalCentered="1"/>
  <pageMargins left="0.19685039370078741" right="0.19685039370078741" top="0.19685039370078741" bottom="0.31496062992125984" header="0.31496062992125984" footer="0.11811023622047245"/>
  <pageSetup paperSize="9" orientation="portrait" r:id="rId1"/>
  <headerFooter>
    <oddFooter>&amp;L&amp;9Budget Spreadsheets by Spreadsheet123.com&amp;R&amp;9© 2013 Spreadsheet123 LTD. All rights reserved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zoomScaleNormal="100" workbookViewId="0">
      <selection sqref="A1:F1"/>
    </sheetView>
  </sheetViews>
  <sheetFormatPr defaultRowHeight="15" x14ac:dyDescent="0.25"/>
  <cols>
    <col min="1" max="1" width="39.7109375" style="14" customWidth="1"/>
    <col min="2" max="5" width="14.7109375" style="14" customWidth="1"/>
    <col min="6" max="6" width="1.7109375" style="14" customWidth="1"/>
    <col min="7" max="16384" width="9.140625" style="14"/>
  </cols>
  <sheetData>
    <row r="1" spans="1:7" s="13" customFormat="1" ht="35.1" customHeight="1" x14ac:dyDescent="0.25">
      <c r="A1" s="216" t="s">
        <v>110</v>
      </c>
      <c r="B1" s="216"/>
      <c r="C1" s="216"/>
      <c r="D1" s="216"/>
      <c r="E1" s="216"/>
      <c r="F1" s="216"/>
    </row>
    <row r="2" spans="1:7" x14ac:dyDescent="0.25">
      <c r="E2" s="15"/>
      <c r="F2" s="50" t="str">
        <f ca="1">"© "&amp;YEAR(TODAY())&amp;" Spreadsheet123 LTD. All rights reserved"</f>
        <v>© 2013 Spreadsheet123 LTD. All rights reserved</v>
      </c>
    </row>
    <row r="3" spans="1:7" x14ac:dyDescent="0.25">
      <c r="E3" s="15"/>
    </row>
    <row r="4" spans="1:7" x14ac:dyDescent="0.25">
      <c r="E4" s="15"/>
    </row>
    <row r="5" spans="1:7" x14ac:dyDescent="0.25">
      <c r="E5" s="15"/>
    </row>
    <row r="6" spans="1:7" x14ac:dyDescent="0.25">
      <c r="E6" s="15"/>
    </row>
    <row r="7" spans="1:7" x14ac:dyDescent="0.25">
      <c r="E7" s="15"/>
    </row>
    <row r="8" spans="1:7" x14ac:dyDescent="0.25">
      <c r="E8" s="15"/>
    </row>
    <row r="9" spans="1:7" x14ac:dyDescent="0.25">
      <c r="E9" s="15"/>
    </row>
    <row r="10" spans="1:7" x14ac:dyDescent="0.25">
      <c r="E10" s="15"/>
    </row>
    <row r="11" spans="1:7" s="82" customFormat="1" ht="21.95" customHeight="1" x14ac:dyDescent="0.2">
      <c r="A11" s="113" t="s">
        <v>152</v>
      </c>
      <c r="B11" s="11" t="s">
        <v>0</v>
      </c>
      <c r="C11" s="11" t="s">
        <v>1</v>
      </c>
      <c r="D11" s="11" t="s">
        <v>5</v>
      </c>
      <c r="E11" s="11" t="s">
        <v>6</v>
      </c>
      <c r="F11" s="10"/>
    </row>
    <row r="12" spans="1:7" s="16" customFormat="1" ht="21.95" customHeight="1" x14ac:dyDescent="0.25">
      <c r="A12" s="114" t="s">
        <v>145</v>
      </c>
      <c r="B12" s="73">
        <f ca="1">IF(Estimator!C6="Auto Allocation",Estimator!D18,Estimator!F18)</f>
        <v>1381.8182308496907</v>
      </c>
      <c r="C12" s="88"/>
      <c r="D12" s="73"/>
      <c r="E12" s="73"/>
      <c r="F12" s="89"/>
    </row>
    <row r="13" spans="1:7" ht="6.95" customHeight="1" x14ac:dyDescent="0.25">
      <c r="A13" s="78"/>
      <c r="B13" s="80"/>
      <c r="C13" s="80"/>
      <c r="D13" s="80"/>
      <c r="E13" s="80"/>
      <c r="F13" s="93"/>
    </row>
    <row r="14" spans="1:7" s="82" customFormat="1" ht="18" customHeight="1" x14ac:dyDescent="0.2">
      <c r="A14" s="96" t="s">
        <v>7</v>
      </c>
      <c r="B14" s="76">
        <v>100</v>
      </c>
      <c r="C14" s="76">
        <v>0</v>
      </c>
      <c r="D14" s="76">
        <v>0</v>
      </c>
      <c r="E14" s="76">
        <f>SUM(C14-D14)</f>
        <v>0</v>
      </c>
      <c r="F14" s="94"/>
      <c r="G14" s="95"/>
    </row>
    <row r="15" spans="1:7" s="82" customFormat="1" ht="18" customHeight="1" x14ac:dyDescent="0.2">
      <c r="A15" s="96" t="s">
        <v>23</v>
      </c>
      <c r="B15" s="76">
        <v>0</v>
      </c>
      <c r="C15" s="76">
        <v>0</v>
      </c>
      <c r="D15" s="76">
        <v>0</v>
      </c>
      <c r="E15" s="76">
        <f t="shared" ref="E15:E33" si="0">SUM(C15-D15)</f>
        <v>0</v>
      </c>
      <c r="F15" s="94"/>
      <c r="G15" s="95"/>
    </row>
    <row r="16" spans="1:7" s="82" customFormat="1" ht="18" customHeight="1" x14ac:dyDescent="0.2">
      <c r="A16" s="97" t="s">
        <v>24</v>
      </c>
      <c r="B16" s="90">
        <v>0</v>
      </c>
      <c r="C16" s="90">
        <v>0</v>
      </c>
      <c r="D16" s="90">
        <v>0</v>
      </c>
      <c r="E16" s="76">
        <f t="shared" si="0"/>
        <v>0</v>
      </c>
      <c r="F16" s="94"/>
      <c r="G16" s="95"/>
    </row>
    <row r="17" spans="1:7" s="82" customFormat="1" ht="18" customHeight="1" x14ac:dyDescent="0.2">
      <c r="A17" s="97" t="s">
        <v>25</v>
      </c>
      <c r="B17" s="76">
        <v>0</v>
      </c>
      <c r="C17" s="76">
        <v>0</v>
      </c>
      <c r="D17" s="76">
        <v>0</v>
      </c>
      <c r="E17" s="76">
        <f t="shared" si="0"/>
        <v>0</v>
      </c>
      <c r="F17" s="94"/>
      <c r="G17" s="95"/>
    </row>
    <row r="18" spans="1:7" s="82" customFormat="1" ht="18" customHeight="1" x14ac:dyDescent="0.2">
      <c r="A18" s="97" t="s">
        <v>26</v>
      </c>
      <c r="B18" s="76">
        <v>0</v>
      </c>
      <c r="C18" s="76">
        <v>0</v>
      </c>
      <c r="D18" s="76">
        <v>0</v>
      </c>
      <c r="E18" s="76">
        <f t="shared" si="0"/>
        <v>0</v>
      </c>
      <c r="F18" s="94"/>
      <c r="G18" s="95"/>
    </row>
    <row r="19" spans="1:7" s="82" customFormat="1" ht="18" customHeight="1" x14ac:dyDescent="0.2">
      <c r="A19" s="97" t="s">
        <v>2</v>
      </c>
      <c r="B19" s="76">
        <v>0</v>
      </c>
      <c r="C19" s="76">
        <v>0</v>
      </c>
      <c r="D19" s="76">
        <v>0</v>
      </c>
      <c r="E19" s="76">
        <f t="shared" si="0"/>
        <v>0</v>
      </c>
      <c r="F19" s="94"/>
      <c r="G19" s="95"/>
    </row>
    <row r="20" spans="1:7" s="82" customFormat="1" ht="18" customHeight="1" x14ac:dyDescent="0.2">
      <c r="A20" s="97" t="s">
        <v>3</v>
      </c>
      <c r="B20" s="76">
        <v>0</v>
      </c>
      <c r="C20" s="76">
        <v>0</v>
      </c>
      <c r="D20" s="76">
        <v>0</v>
      </c>
      <c r="E20" s="76">
        <f t="shared" si="0"/>
        <v>0</v>
      </c>
      <c r="F20" s="94"/>
      <c r="G20" s="95"/>
    </row>
    <row r="21" spans="1:7" s="82" customFormat="1" ht="18" customHeight="1" x14ac:dyDescent="0.2">
      <c r="A21" s="97" t="s">
        <v>27</v>
      </c>
      <c r="B21" s="76">
        <v>0</v>
      </c>
      <c r="C21" s="76">
        <v>0</v>
      </c>
      <c r="D21" s="76">
        <v>0</v>
      </c>
      <c r="E21" s="76">
        <f t="shared" si="0"/>
        <v>0</v>
      </c>
      <c r="F21" s="94"/>
      <c r="G21" s="95"/>
    </row>
    <row r="22" spans="1:7" s="82" customFormat="1" ht="18" customHeight="1" x14ac:dyDescent="0.2">
      <c r="A22" s="97" t="s">
        <v>28</v>
      </c>
      <c r="B22" s="76">
        <v>0</v>
      </c>
      <c r="C22" s="76">
        <v>0</v>
      </c>
      <c r="D22" s="76">
        <v>0</v>
      </c>
      <c r="E22" s="76">
        <f t="shared" si="0"/>
        <v>0</v>
      </c>
      <c r="F22" s="94"/>
      <c r="G22" s="95"/>
    </row>
    <row r="23" spans="1:7" s="82" customFormat="1" ht="18" customHeight="1" x14ac:dyDescent="0.2">
      <c r="A23" s="97" t="s">
        <v>29</v>
      </c>
      <c r="B23" s="76">
        <v>0</v>
      </c>
      <c r="C23" s="76">
        <v>0</v>
      </c>
      <c r="D23" s="76">
        <v>0</v>
      </c>
      <c r="E23" s="76">
        <f t="shared" si="0"/>
        <v>0</v>
      </c>
      <c r="F23" s="94"/>
      <c r="G23" s="95"/>
    </row>
    <row r="24" spans="1:7" s="82" customFormat="1" ht="18" customHeight="1" x14ac:dyDescent="0.2">
      <c r="A24" s="97" t="s">
        <v>30</v>
      </c>
      <c r="B24" s="76">
        <v>0</v>
      </c>
      <c r="C24" s="76">
        <v>0</v>
      </c>
      <c r="D24" s="76">
        <v>0</v>
      </c>
      <c r="E24" s="76">
        <f t="shared" si="0"/>
        <v>0</v>
      </c>
      <c r="F24" s="94"/>
      <c r="G24" s="95"/>
    </row>
    <row r="25" spans="1:7" s="82" customFormat="1" ht="18" customHeight="1" x14ac:dyDescent="0.2">
      <c r="A25" s="97" t="s">
        <v>31</v>
      </c>
      <c r="B25" s="76">
        <v>0</v>
      </c>
      <c r="C25" s="76">
        <v>0</v>
      </c>
      <c r="D25" s="76">
        <v>0</v>
      </c>
      <c r="E25" s="76">
        <f t="shared" si="0"/>
        <v>0</v>
      </c>
      <c r="F25" s="94"/>
      <c r="G25" s="95"/>
    </row>
    <row r="26" spans="1:7" s="82" customFormat="1" ht="18" customHeight="1" x14ac:dyDescent="0.2">
      <c r="A26" s="97" t="s">
        <v>32</v>
      </c>
      <c r="B26" s="76">
        <v>0</v>
      </c>
      <c r="C26" s="76">
        <v>0</v>
      </c>
      <c r="D26" s="76">
        <v>0</v>
      </c>
      <c r="E26" s="76">
        <f t="shared" si="0"/>
        <v>0</v>
      </c>
      <c r="F26" s="94"/>
      <c r="G26" s="95"/>
    </row>
    <row r="27" spans="1:7" s="82" customFormat="1" ht="18" customHeight="1" x14ac:dyDescent="0.2">
      <c r="A27" s="97" t="s">
        <v>33</v>
      </c>
      <c r="B27" s="76">
        <v>0</v>
      </c>
      <c r="C27" s="76">
        <v>0</v>
      </c>
      <c r="D27" s="76">
        <v>0</v>
      </c>
      <c r="E27" s="76">
        <f t="shared" si="0"/>
        <v>0</v>
      </c>
      <c r="F27" s="94"/>
      <c r="G27" s="95"/>
    </row>
    <row r="28" spans="1:7" s="82" customFormat="1" ht="18" customHeight="1" x14ac:dyDescent="0.2">
      <c r="A28" s="97" t="s">
        <v>34</v>
      </c>
      <c r="B28" s="76">
        <v>0</v>
      </c>
      <c r="C28" s="76">
        <v>0</v>
      </c>
      <c r="D28" s="76">
        <v>0</v>
      </c>
      <c r="E28" s="76">
        <f t="shared" si="0"/>
        <v>0</v>
      </c>
      <c r="F28" s="94"/>
      <c r="G28" s="95"/>
    </row>
    <row r="29" spans="1:7" s="82" customFormat="1" ht="18" customHeight="1" x14ac:dyDescent="0.2">
      <c r="A29" s="97" t="s">
        <v>35</v>
      </c>
      <c r="B29" s="76">
        <v>0</v>
      </c>
      <c r="C29" s="76">
        <v>0</v>
      </c>
      <c r="D29" s="76">
        <v>0</v>
      </c>
      <c r="E29" s="76">
        <f t="shared" si="0"/>
        <v>0</v>
      </c>
      <c r="F29" s="94"/>
      <c r="G29" s="95"/>
    </row>
    <row r="30" spans="1:7" s="82" customFormat="1" ht="18" customHeight="1" x14ac:dyDescent="0.2">
      <c r="A30" s="97" t="s">
        <v>36</v>
      </c>
      <c r="B30" s="76">
        <v>0</v>
      </c>
      <c r="C30" s="76">
        <v>0</v>
      </c>
      <c r="D30" s="76">
        <v>0</v>
      </c>
      <c r="E30" s="76">
        <f t="shared" si="0"/>
        <v>0</v>
      </c>
      <c r="F30" s="94"/>
      <c r="G30" s="95"/>
    </row>
    <row r="31" spans="1:7" s="82" customFormat="1" ht="18" customHeight="1" x14ac:dyDescent="0.2">
      <c r="A31" s="97" t="s">
        <v>37</v>
      </c>
      <c r="B31" s="76">
        <v>0</v>
      </c>
      <c r="C31" s="76">
        <v>0</v>
      </c>
      <c r="D31" s="76">
        <v>0</v>
      </c>
      <c r="E31" s="76">
        <f t="shared" si="0"/>
        <v>0</v>
      </c>
      <c r="F31" s="94"/>
      <c r="G31" s="95"/>
    </row>
    <row r="32" spans="1:7" s="82" customFormat="1" ht="18" customHeight="1" x14ac:dyDescent="0.2">
      <c r="A32" s="97" t="s">
        <v>38</v>
      </c>
      <c r="B32" s="76">
        <v>0</v>
      </c>
      <c r="C32" s="76">
        <v>0</v>
      </c>
      <c r="D32" s="76">
        <v>0</v>
      </c>
      <c r="E32" s="76">
        <f t="shared" si="0"/>
        <v>0</v>
      </c>
      <c r="F32" s="94"/>
      <c r="G32" s="95" t="s">
        <v>39</v>
      </c>
    </row>
    <row r="33" spans="1:7" s="82" customFormat="1" ht="18" customHeight="1" x14ac:dyDescent="0.2">
      <c r="A33" s="97" t="s">
        <v>40</v>
      </c>
      <c r="B33" s="76">
        <v>0</v>
      </c>
      <c r="C33" s="76">
        <v>0</v>
      </c>
      <c r="D33" s="76">
        <v>0</v>
      </c>
      <c r="E33" s="76">
        <f t="shared" si="0"/>
        <v>0</v>
      </c>
      <c r="F33" s="94"/>
      <c r="G33" s="95"/>
    </row>
    <row r="34" spans="1:7" s="82" customFormat="1" ht="18" customHeight="1" x14ac:dyDescent="0.2">
      <c r="A34" s="97" t="s">
        <v>40</v>
      </c>
      <c r="B34" s="76">
        <v>0</v>
      </c>
      <c r="C34" s="76">
        <v>0</v>
      </c>
      <c r="D34" s="76">
        <v>0</v>
      </c>
      <c r="E34" s="76">
        <f>SUM(C34-D34)</f>
        <v>0</v>
      </c>
      <c r="F34" s="94"/>
      <c r="G34" s="95"/>
    </row>
    <row r="35" spans="1:7" s="82" customFormat="1" ht="18" customHeight="1" x14ac:dyDescent="0.2">
      <c r="A35" s="117" t="s">
        <v>150</v>
      </c>
      <c r="B35" s="76">
        <v>0</v>
      </c>
      <c r="C35" s="76">
        <v>0</v>
      </c>
      <c r="D35" s="76">
        <v>0</v>
      </c>
      <c r="E35" s="76">
        <f>SUM(C35-D35)</f>
        <v>0</v>
      </c>
      <c r="F35" s="94"/>
      <c r="G35" s="95"/>
    </row>
    <row r="36" spans="1:7" s="82" customFormat="1" ht="18" customHeight="1" x14ac:dyDescent="0.2">
      <c r="A36" s="117" t="s">
        <v>150</v>
      </c>
      <c r="B36" s="76">
        <v>0</v>
      </c>
      <c r="C36" s="76">
        <v>0</v>
      </c>
      <c r="D36" s="76">
        <v>0</v>
      </c>
      <c r="E36" s="76">
        <f t="shared" ref="E36:E41" si="1">SUM(C36-D36)</f>
        <v>0</v>
      </c>
      <c r="F36" s="94"/>
      <c r="G36" s="95"/>
    </row>
    <row r="37" spans="1:7" s="82" customFormat="1" ht="18" customHeight="1" x14ac:dyDescent="0.2">
      <c r="A37" s="117" t="s">
        <v>150</v>
      </c>
      <c r="B37" s="76">
        <v>0</v>
      </c>
      <c r="C37" s="76">
        <v>0</v>
      </c>
      <c r="D37" s="76">
        <v>0</v>
      </c>
      <c r="E37" s="76">
        <f t="shared" si="1"/>
        <v>0</v>
      </c>
      <c r="F37" s="94"/>
      <c r="G37" s="95"/>
    </row>
    <row r="38" spans="1:7" s="82" customFormat="1" ht="18" customHeight="1" x14ac:dyDescent="0.2">
      <c r="A38" s="117" t="s">
        <v>150</v>
      </c>
      <c r="B38" s="76">
        <v>0</v>
      </c>
      <c r="C38" s="76">
        <v>0</v>
      </c>
      <c r="D38" s="76">
        <v>0</v>
      </c>
      <c r="E38" s="76">
        <f t="shared" si="1"/>
        <v>0</v>
      </c>
      <c r="F38" s="94"/>
      <c r="G38" s="95"/>
    </row>
    <row r="39" spans="1:7" s="82" customFormat="1" ht="18" customHeight="1" x14ac:dyDescent="0.2">
      <c r="A39" s="117" t="s">
        <v>150</v>
      </c>
      <c r="B39" s="76">
        <v>0</v>
      </c>
      <c r="C39" s="76">
        <v>0</v>
      </c>
      <c r="D39" s="76">
        <v>0</v>
      </c>
      <c r="E39" s="76">
        <f t="shared" si="1"/>
        <v>0</v>
      </c>
      <c r="F39" s="94"/>
      <c r="G39" s="95"/>
    </row>
    <row r="40" spans="1:7" s="82" customFormat="1" ht="18" customHeight="1" x14ac:dyDescent="0.2">
      <c r="A40" s="117" t="s">
        <v>150</v>
      </c>
      <c r="B40" s="76">
        <v>0</v>
      </c>
      <c r="C40" s="76">
        <v>0</v>
      </c>
      <c r="D40" s="76">
        <v>0</v>
      </c>
      <c r="E40" s="76">
        <f t="shared" si="1"/>
        <v>0</v>
      </c>
      <c r="F40" s="94"/>
      <c r="G40" s="95"/>
    </row>
    <row r="41" spans="1:7" s="82" customFormat="1" ht="18" customHeight="1" x14ac:dyDescent="0.2">
      <c r="A41" s="117" t="s">
        <v>150</v>
      </c>
      <c r="B41" s="76">
        <v>0</v>
      </c>
      <c r="C41" s="76">
        <v>0</v>
      </c>
      <c r="D41" s="76">
        <v>0</v>
      </c>
      <c r="E41" s="76">
        <f t="shared" si="1"/>
        <v>0</v>
      </c>
      <c r="F41" s="94"/>
      <c r="G41" s="95"/>
    </row>
    <row r="42" spans="1:7" s="82" customFormat="1" ht="6.95" customHeight="1" x14ac:dyDescent="0.2">
      <c r="A42" s="92"/>
      <c r="B42" s="80"/>
      <c r="C42" s="80"/>
      <c r="D42" s="80"/>
      <c r="E42" s="80"/>
      <c r="F42" s="9"/>
    </row>
    <row r="43" spans="1:7" s="84" customFormat="1" ht="21.95" customHeight="1" x14ac:dyDescent="0.2">
      <c r="A43" s="116" t="s">
        <v>134</v>
      </c>
      <c r="B43" s="73">
        <f>SUM(B14:B41)</f>
        <v>100</v>
      </c>
      <c r="C43" s="73">
        <f>SUM(C14:C41)</f>
        <v>0</v>
      </c>
      <c r="D43" s="73">
        <f>SUM(D14:D41)</f>
        <v>0</v>
      </c>
      <c r="E43" s="73">
        <f>SUM(E14:E41)</f>
        <v>0</v>
      </c>
      <c r="F43" s="91"/>
    </row>
    <row r="44" spans="1:7" s="84" customFormat="1" ht="15" customHeight="1" x14ac:dyDescent="0.2">
      <c r="A44" s="37"/>
      <c r="B44" s="69"/>
      <c r="C44" s="69"/>
      <c r="D44" s="69"/>
      <c r="E44" s="69"/>
      <c r="F44" s="83"/>
    </row>
    <row r="45" spans="1:7" s="82" customFormat="1" ht="6.95" customHeight="1" x14ac:dyDescent="0.3">
      <c r="A45" s="43"/>
      <c r="B45" s="3"/>
      <c r="C45" s="3"/>
      <c r="D45" s="3"/>
      <c r="E45" s="3"/>
      <c r="F45" s="3"/>
    </row>
  </sheetData>
  <mergeCells count="1">
    <mergeCell ref="A1:F1"/>
  </mergeCells>
  <phoneticPr fontId="29" type="noConversion"/>
  <printOptions horizontalCentered="1"/>
  <pageMargins left="0.19685039370078741" right="0.19685039370078741" top="0.19685039370078741" bottom="0.31496062992125984" header="0.31496062992125984" footer="0.11811023622047245"/>
  <pageSetup paperSize="9" orientation="portrait" r:id="rId1"/>
  <headerFooter>
    <oddFooter>&amp;L&amp;9Budget Spreadsheets by Spreadsheet123.com&amp;R&amp;9© 2013 Spreadsheet123 LTD. All rights reserved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workbookViewId="0">
      <selection activeCell="Q27" sqref="Q27"/>
    </sheetView>
  </sheetViews>
  <sheetFormatPr defaultRowHeight="15" x14ac:dyDescent="0.25"/>
  <cols>
    <col min="1" max="1" width="39.7109375" style="14" customWidth="1"/>
    <col min="2" max="5" width="14.7109375" style="14" customWidth="1"/>
    <col min="6" max="6" width="1.7109375" style="14" customWidth="1"/>
    <col min="7" max="16384" width="9.140625" style="14"/>
  </cols>
  <sheetData>
    <row r="1" spans="1:6" s="13" customFormat="1" ht="35.1" customHeight="1" x14ac:dyDescent="0.25">
      <c r="A1" s="216" t="s">
        <v>110</v>
      </c>
      <c r="B1" s="216"/>
      <c r="C1" s="216"/>
      <c r="D1" s="216"/>
      <c r="E1" s="216"/>
      <c r="F1" s="216"/>
    </row>
    <row r="2" spans="1:6" x14ac:dyDescent="0.25">
      <c r="E2" s="15"/>
      <c r="F2" s="50" t="str">
        <f ca="1">"© "&amp;YEAR(TODAY())&amp;" Spreadsheet123 LTD. All rights reserved"</f>
        <v>© 2013 Spreadsheet123 LTD. All rights reserved</v>
      </c>
    </row>
    <row r="3" spans="1:6" x14ac:dyDescent="0.25">
      <c r="E3" s="15"/>
    </row>
    <row r="4" spans="1:6" x14ac:dyDescent="0.25">
      <c r="E4" s="15"/>
    </row>
    <row r="5" spans="1:6" x14ac:dyDescent="0.25">
      <c r="E5" s="15"/>
    </row>
    <row r="6" spans="1:6" x14ac:dyDescent="0.25">
      <c r="E6" s="15"/>
    </row>
    <row r="7" spans="1:6" x14ac:dyDescent="0.25">
      <c r="E7" s="15"/>
    </row>
    <row r="8" spans="1:6" x14ac:dyDescent="0.25">
      <c r="E8" s="15"/>
    </row>
    <row r="9" spans="1:6" x14ac:dyDescent="0.25">
      <c r="E9" s="15"/>
    </row>
    <row r="10" spans="1:6" x14ac:dyDescent="0.25">
      <c r="E10" s="15"/>
    </row>
    <row r="11" spans="1:6" s="82" customFormat="1" ht="21.95" customHeight="1" x14ac:dyDescent="0.2">
      <c r="A11" s="113" t="s">
        <v>153</v>
      </c>
      <c r="B11" s="11" t="s">
        <v>0</v>
      </c>
      <c r="C11" s="11" t="s">
        <v>1</v>
      </c>
      <c r="D11" s="11" t="s">
        <v>5</v>
      </c>
      <c r="E11" s="11" t="s">
        <v>6</v>
      </c>
      <c r="F11" s="2"/>
    </row>
    <row r="12" spans="1:6" s="16" customFormat="1" ht="21.95" customHeight="1" x14ac:dyDescent="0.25">
      <c r="A12" s="114" t="s">
        <v>145</v>
      </c>
      <c r="B12" s="73">
        <f ca="1">IF(Estimator!C6="Auto Allocation",Estimator!D19,Estimator!F19)</f>
        <v>690.90911542484537</v>
      </c>
      <c r="C12" s="102"/>
      <c r="D12" s="72"/>
      <c r="E12" s="72"/>
      <c r="F12" s="89"/>
    </row>
    <row r="13" spans="1:6" s="16" customFormat="1" ht="6.95" customHeight="1" x14ac:dyDescent="0.25">
      <c r="A13" s="96"/>
      <c r="B13" s="103"/>
      <c r="C13" s="103"/>
      <c r="D13" s="103"/>
      <c r="E13" s="103"/>
      <c r="F13" s="93"/>
    </row>
    <row r="14" spans="1:6" s="95" customFormat="1" ht="18" customHeight="1" x14ac:dyDescent="0.2">
      <c r="A14" s="96" t="s">
        <v>42</v>
      </c>
      <c r="B14" s="76">
        <v>50</v>
      </c>
      <c r="C14" s="76">
        <v>0</v>
      </c>
      <c r="D14" s="76">
        <v>0</v>
      </c>
      <c r="E14" s="76">
        <f t="shared" ref="E14:E19" si="0">SUM(C14-D14)</f>
        <v>0</v>
      </c>
      <c r="F14" s="8"/>
    </row>
    <row r="15" spans="1:6" s="95" customFormat="1" ht="18" customHeight="1" x14ac:dyDescent="0.2">
      <c r="A15" s="96" t="s">
        <v>43</v>
      </c>
      <c r="B15" s="76">
        <v>0</v>
      </c>
      <c r="C15" s="76">
        <v>0</v>
      </c>
      <c r="D15" s="76">
        <v>0</v>
      </c>
      <c r="E15" s="76">
        <f t="shared" si="0"/>
        <v>0</v>
      </c>
      <c r="F15" s="8"/>
    </row>
    <row r="16" spans="1:6" s="95" customFormat="1" ht="18" customHeight="1" x14ac:dyDescent="0.2">
      <c r="A16" s="96" t="s">
        <v>44</v>
      </c>
      <c r="B16" s="76">
        <v>0</v>
      </c>
      <c r="C16" s="76">
        <v>0</v>
      </c>
      <c r="D16" s="76">
        <v>0</v>
      </c>
      <c r="E16" s="76">
        <f t="shared" si="0"/>
        <v>0</v>
      </c>
      <c r="F16" s="8"/>
    </row>
    <row r="17" spans="1:6" s="95" customFormat="1" ht="18" customHeight="1" x14ac:dyDescent="0.2">
      <c r="A17" s="96" t="s">
        <v>45</v>
      </c>
      <c r="B17" s="76">
        <v>0</v>
      </c>
      <c r="C17" s="76">
        <v>0</v>
      </c>
      <c r="D17" s="76">
        <v>0</v>
      </c>
      <c r="E17" s="76">
        <f t="shared" si="0"/>
        <v>0</v>
      </c>
      <c r="F17" s="8"/>
    </row>
    <row r="18" spans="1:6" s="95" customFormat="1" ht="18" customHeight="1" x14ac:dyDescent="0.2">
      <c r="A18" s="96" t="s">
        <v>46</v>
      </c>
      <c r="B18" s="76">
        <v>0</v>
      </c>
      <c r="C18" s="76">
        <v>0</v>
      </c>
      <c r="D18" s="76">
        <v>0</v>
      </c>
      <c r="E18" s="76">
        <f t="shared" si="0"/>
        <v>0</v>
      </c>
      <c r="F18" s="8"/>
    </row>
    <row r="19" spans="1:6" s="95" customFormat="1" ht="18" customHeight="1" x14ac:dyDescent="0.2">
      <c r="A19" s="96" t="s">
        <v>47</v>
      </c>
      <c r="B19" s="76">
        <v>0</v>
      </c>
      <c r="C19" s="76">
        <v>0</v>
      </c>
      <c r="D19" s="76">
        <v>0</v>
      </c>
      <c r="E19" s="76">
        <f t="shared" si="0"/>
        <v>0</v>
      </c>
      <c r="F19" s="8"/>
    </row>
    <row r="20" spans="1:6" s="95" customFormat="1" ht="18" customHeight="1" x14ac:dyDescent="0.2">
      <c r="A20" s="117" t="s">
        <v>150</v>
      </c>
      <c r="B20" s="76">
        <v>0</v>
      </c>
      <c r="C20" s="76">
        <v>0</v>
      </c>
      <c r="D20" s="76">
        <v>0</v>
      </c>
      <c r="E20" s="76">
        <f t="shared" ref="E20:E25" si="1">SUM(C20-D20)</f>
        <v>0</v>
      </c>
      <c r="F20" s="8"/>
    </row>
    <row r="21" spans="1:6" s="95" customFormat="1" ht="18" customHeight="1" x14ac:dyDescent="0.2">
      <c r="A21" s="117" t="s">
        <v>150</v>
      </c>
      <c r="B21" s="76">
        <v>0</v>
      </c>
      <c r="C21" s="76">
        <v>0</v>
      </c>
      <c r="D21" s="76">
        <v>0</v>
      </c>
      <c r="E21" s="76">
        <f t="shared" si="1"/>
        <v>0</v>
      </c>
      <c r="F21" s="8"/>
    </row>
    <row r="22" spans="1:6" s="95" customFormat="1" ht="18" customHeight="1" x14ac:dyDescent="0.2">
      <c r="A22" s="117" t="s">
        <v>150</v>
      </c>
      <c r="B22" s="76">
        <v>0</v>
      </c>
      <c r="C22" s="76">
        <v>0</v>
      </c>
      <c r="D22" s="76">
        <v>0</v>
      </c>
      <c r="E22" s="76">
        <f t="shared" si="1"/>
        <v>0</v>
      </c>
      <c r="F22" s="8"/>
    </row>
    <row r="23" spans="1:6" s="95" customFormat="1" ht="18" customHeight="1" x14ac:dyDescent="0.2">
      <c r="A23" s="117" t="s">
        <v>150</v>
      </c>
      <c r="B23" s="76">
        <v>0</v>
      </c>
      <c r="C23" s="76">
        <v>0</v>
      </c>
      <c r="D23" s="76">
        <v>0</v>
      </c>
      <c r="E23" s="76">
        <f t="shared" si="1"/>
        <v>0</v>
      </c>
      <c r="F23" s="8"/>
    </row>
    <row r="24" spans="1:6" s="95" customFormat="1" ht="18" customHeight="1" x14ac:dyDescent="0.2">
      <c r="A24" s="117" t="s">
        <v>150</v>
      </c>
      <c r="B24" s="76">
        <v>0</v>
      </c>
      <c r="C24" s="76">
        <v>0</v>
      </c>
      <c r="D24" s="76">
        <v>0</v>
      </c>
      <c r="E24" s="76">
        <f t="shared" si="1"/>
        <v>0</v>
      </c>
      <c r="F24" s="8"/>
    </row>
    <row r="25" spans="1:6" s="95" customFormat="1" ht="18" customHeight="1" x14ac:dyDescent="0.2">
      <c r="A25" s="117" t="s">
        <v>150</v>
      </c>
      <c r="B25" s="76">
        <v>0</v>
      </c>
      <c r="C25" s="76">
        <v>0</v>
      </c>
      <c r="D25" s="76">
        <v>0</v>
      </c>
      <c r="E25" s="76">
        <f t="shared" si="1"/>
        <v>0</v>
      </c>
      <c r="F25" s="8"/>
    </row>
    <row r="26" spans="1:6" s="95" customFormat="1" ht="6.95" customHeight="1" x14ac:dyDescent="0.2">
      <c r="A26" s="96"/>
      <c r="B26" s="103"/>
      <c r="C26" s="103"/>
      <c r="D26" s="103"/>
      <c r="E26" s="103"/>
      <c r="F26" s="8"/>
    </row>
    <row r="27" spans="1:6" s="84" customFormat="1" ht="21.95" customHeight="1" x14ac:dyDescent="0.2">
      <c r="A27" s="116" t="s">
        <v>134</v>
      </c>
      <c r="B27" s="73">
        <f>SUM(B14:B25)</f>
        <v>50</v>
      </c>
      <c r="C27" s="73">
        <f>SUM(C14:C25)</f>
        <v>0</v>
      </c>
      <c r="D27" s="73">
        <f>SUM(D14:D25)</f>
        <v>0</v>
      </c>
      <c r="E27" s="73">
        <f>SUM(E14:E25)</f>
        <v>0</v>
      </c>
      <c r="F27" s="5"/>
    </row>
    <row r="28" spans="1:6" s="84" customFormat="1" ht="15" customHeight="1" x14ac:dyDescent="0.2">
      <c r="A28" s="37"/>
      <c r="B28" s="69"/>
      <c r="C28" s="69"/>
      <c r="D28" s="69"/>
      <c r="E28" s="69"/>
      <c r="F28" s="69"/>
    </row>
    <row r="29" spans="1:6" s="82" customFormat="1" ht="6.95" customHeight="1" x14ac:dyDescent="0.3">
      <c r="A29" s="43"/>
      <c r="B29" s="3"/>
      <c r="C29" s="3"/>
      <c r="D29" s="3"/>
      <c r="E29" s="3"/>
      <c r="F29" s="3"/>
    </row>
  </sheetData>
  <mergeCells count="1">
    <mergeCell ref="A1:F1"/>
  </mergeCells>
  <phoneticPr fontId="29" type="noConversion"/>
  <printOptions horizontalCentered="1"/>
  <pageMargins left="0.19685039370078741" right="0.19685039370078741" top="0.19685039370078741" bottom="0.31496062992125984" header="0.31496062992125984" footer="0.11811023622047245"/>
  <pageSetup paperSize="9" orientation="portrait" r:id="rId1"/>
  <headerFooter>
    <oddFooter>&amp;L&amp;9Budget Spreadsheets by Spreadsheet123.com&amp;R&amp;9© 2013 Spreadsheet123 LTD. All rights reserved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showGridLines="0" workbookViewId="0">
      <selection sqref="A1:F1"/>
    </sheetView>
  </sheetViews>
  <sheetFormatPr defaultRowHeight="15" x14ac:dyDescent="0.25"/>
  <cols>
    <col min="1" max="1" width="39.7109375" style="14" customWidth="1"/>
    <col min="2" max="5" width="14.7109375" style="14" customWidth="1"/>
    <col min="6" max="6" width="1.7109375" style="14" customWidth="1"/>
    <col min="7" max="16384" width="9.140625" style="14"/>
  </cols>
  <sheetData>
    <row r="1" spans="1:6" s="13" customFormat="1" ht="35.1" customHeight="1" x14ac:dyDescent="0.25">
      <c r="A1" s="216" t="s">
        <v>110</v>
      </c>
      <c r="B1" s="216"/>
      <c r="C1" s="216"/>
      <c r="D1" s="216"/>
      <c r="E1" s="216"/>
      <c r="F1" s="216"/>
    </row>
    <row r="2" spans="1:6" x14ac:dyDescent="0.25">
      <c r="E2" s="15"/>
      <c r="F2" s="50" t="str">
        <f ca="1">"© "&amp;YEAR(TODAY())&amp;" Spreadsheet123 LTD. All rights reserved"</f>
        <v>© 2013 Spreadsheet123 LTD. All rights reserved</v>
      </c>
    </row>
    <row r="3" spans="1:6" x14ac:dyDescent="0.25">
      <c r="E3" s="15"/>
    </row>
    <row r="4" spans="1:6" x14ac:dyDescent="0.25">
      <c r="E4" s="15"/>
    </row>
    <row r="5" spans="1:6" x14ac:dyDescent="0.25">
      <c r="E5" s="15"/>
    </row>
    <row r="6" spans="1:6" x14ac:dyDescent="0.25">
      <c r="E6" s="15"/>
    </row>
    <row r="7" spans="1:6" x14ac:dyDescent="0.25">
      <c r="E7" s="15"/>
    </row>
    <row r="8" spans="1:6" x14ac:dyDescent="0.25">
      <c r="E8" s="15"/>
    </row>
    <row r="9" spans="1:6" x14ac:dyDescent="0.25">
      <c r="E9" s="15"/>
    </row>
    <row r="10" spans="1:6" x14ac:dyDescent="0.25">
      <c r="E10" s="15"/>
    </row>
    <row r="11" spans="1:6" s="106" customFormat="1" ht="21.95" customHeight="1" x14ac:dyDescent="0.2">
      <c r="A11" s="113" t="s">
        <v>154</v>
      </c>
      <c r="B11" s="11" t="s">
        <v>0</v>
      </c>
      <c r="C11" s="11" t="s">
        <v>1</v>
      </c>
      <c r="D11" s="11" t="s">
        <v>5</v>
      </c>
      <c r="E11" s="11" t="s">
        <v>6</v>
      </c>
      <c r="F11" s="2"/>
    </row>
    <row r="12" spans="1:6" ht="21.95" customHeight="1" x14ac:dyDescent="0.25">
      <c r="A12" s="114" t="s">
        <v>145</v>
      </c>
      <c r="B12" s="73">
        <f ca="1">IF(Estimator!C6="Auto Allocation",Estimator!D20,Estimator!F20)</f>
        <v>2763.6364616993815</v>
      </c>
      <c r="C12" s="105"/>
      <c r="D12" s="104"/>
      <c r="E12" s="104"/>
      <c r="F12" s="89"/>
    </row>
    <row r="13" spans="1:6" ht="6.95" customHeight="1" x14ac:dyDescent="0.25">
      <c r="A13" s="78"/>
      <c r="B13" s="8"/>
      <c r="C13" s="8"/>
      <c r="D13" s="8"/>
      <c r="E13" s="8"/>
      <c r="F13" s="93"/>
    </row>
    <row r="14" spans="1:6" s="106" customFormat="1" ht="18" customHeight="1" x14ac:dyDescent="0.2">
      <c r="A14" s="115" t="s">
        <v>155</v>
      </c>
      <c r="B14" s="96"/>
      <c r="C14" s="96"/>
      <c r="D14" s="96"/>
      <c r="E14" s="96"/>
      <c r="F14" s="61"/>
    </row>
    <row r="15" spans="1:6" s="106" customFormat="1" ht="18" customHeight="1" x14ac:dyDescent="0.2">
      <c r="A15" s="96" t="s">
        <v>157</v>
      </c>
      <c r="B15" s="108">
        <f>'Guest list'!D19+2</f>
        <v>2</v>
      </c>
      <c r="C15" s="109"/>
      <c r="D15" s="109"/>
      <c r="E15" s="109"/>
      <c r="F15" s="110"/>
    </row>
    <row r="16" spans="1:6" s="106" customFormat="1" ht="18" customHeight="1" x14ac:dyDescent="0.2">
      <c r="A16" s="96" t="s">
        <v>49</v>
      </c>
      <c r="B16" s="76">
        <v>0</v>
      </c>
      <c r="C16" s="76">
        <v>0</v>
      </c>
      <c r="D16" s="76">
        <v>0</v>
      </c>
      <c r="E16" s="76">
        <f>SUM(C16-D16)</f>
        <v>0</v>
      </c>
      <c r="F16" s="111"/>
    </row>
    <row r="17" spans="1:6" s="106" customFormat="1" ht="18" customHeight="1" x14ac:dyDescent="0.2">
      <c r="A17" s="96" t="s">
        <v>50</v>
      </c>
      <c r="B17" s="76">
        <v>0</v>
      </c>
      <c r="C17" s="76">
        <v>0</v>
      </c>
      <c r="D17" s="76">
        <v>0</v>
      </c>
      <c r="E17" s="76">
        <f t="shared" ref="E17:E28" si="0">SUM(C17-D17)</f>
        <v>0</v>
      </c>
      <c r="F17" s="111"/>
    </row>
    <row r="18" spans="1:6" s="106" customFormat="1" ht="18" customHeight="1" x14ac:dyDescent="0.2">
      <c r="A18" s="96" t="s">
        <v>51</v>
      </c>
      <c r="B18" s="76">
        <v>0</v>
      </c>
      <c r="C18" s="76">
        <v>0</v>
      </c>
      <c r="D18" s="76">
        <v>0</v>
      </c>
      <c r="E18" s="76">
        <f t="shared" si="0"/>
        <v>0</v>
      </c>
      <c r="F18" s="111"/>
    </row>
    <row r="19" spans="1:6" s="106" customFormat="1" ht="18" customHeight="1" x14ac:dyDescent="0.2">
      <c r="A19" s="96" t="s">
        <v>52</v>
      </c>
      <c r="B19" s="76">
        <v>100</v>
      </c>
      <c r="C19" s="76">
        <v>0</v>
      </c>
      <c r="D19" s="76">
        <v>0</v>
      </c>
      <c r="E19" s="76">
        <f t="shared" si="0"/>
        <v>0</v>
      </c>
      <c r="F19" s="111"/>
    </row>
    <row r="20" spans="1:6" s="106" customFormat="1" ht="18" customHeight="1" x14ac:dyDescent="0.2">
      <c r="A20" s="96" t="s">
        <v>53</v>
      </c>
      <c r="B20" s="76">
        <v>0</v>
      </c>
      <c r="C20" s="76">
        <v>0</v>
      </c>
      <c r="D20" s="76">
        <v>0</v>
      </c>
      <c r="E20" s="76">
        <f t="shared" si="0"/>
        <v>0</v>
      </c>
      <c r="F20" s="111"/>
    </row>
    <row r="21" spans="1:6" s="106" customFormat="1" ht="18" customHeight="1" x14ac:dyDescent="0.2">
      <c r="A21" s="96" t="s">
        <v>54</v>
      </c>
      <c r="B21" s="76">
        <v>0</v>
      </c>
      <c r="C21" s="76">
        <v>0</v>
      </c>
      <c r="D21" s="76">
        <v>0</v>
      </c>
      <c r="E21" s="76">
        <f t="shared" si="0"/>
        <v>0</v>
      </c>
      <c r="F21" s="111"/>
    </row>
    <row r="22" spans="1:6" s="106" customFormat="1" ht="18" customHeight="1" x14ac:dyDescent="0.2">
      <c r="A22" s="96" t="s">
        <v>55</v>
      </c>
      <c r="B22" s="76">
        <v>0</v>
      </c>
      <c r="C22" s="76">
        <v>0</v>
      </c>
      <c r="D22" s="76">
        <v>0</v>
      </c>
      <c r="E22" s="76">
        <f t="shared" si="0"/>
        <v>0</v>
      </c>
      <c r="F22" s="111"/>
    </row>
    <row r="23" spans="1:6" s="106" customFormat="1" ht="18" customHeight="1" x14ac:dyDescent="0.2">
      <c r="A23" s="96" t="s">
        <v>56</v>
      </c>
      <c r="B23" s="76">
        <v>0</v>
      </c>
      <c r="C23" s="76">
        <v>0</v>
      </c>
      <c r="D23" s="76">
        <v>0</v>
      </c>
      <c r="E23" s="76">
        <f t="shared" si="0"/>
        <v>0</v>
      </c>
      <c r="F23" s="111"/>
    </row>
    <row r="24" spans="1:6" s="106" customFormat="1" ht="18" customHeight="1" x14ac:dyDescent="0.2">
      <c r="A24" s="96" t="s">
        <v>57</v>
      </c>
      <c r="B24" s="76">
        <v>0</v>
      </c>
      <c r="C24" s="76">
        <v>0</v>
      </c>
      <c r="D24" s="76">
        <v>0</v>
      </c>
      <c r="E24" s="76">
        <f t="shared" si="0"/>
        <v>0</v>
      </c>
      <c r="F24" s="111"/>
    </row>
    <row r="25" spans="1:6" s="106" customFormat="1" ht="18" customHeight="1" x14ac:dyDescent="0.2">
      <c r="A25" s="96" t="s">
        <v>58</v>
      </c>
      <c r="B25" s="76">
        <v>0</v>
      </c>
      <c r="C25" s="76">
        <v>0</v>
      </c>
      <c r="D25" s="76">
        <v>0</v>
      </c>
      <c r="E25" s="76">
        <f t="shared" si="0"/>
        <v>0</v>
      </c>
      <c r="F25" s="111"/>
    </row>
    <row r="26" spans="1:6" s="106" customFormat="1" ht="18" customHeight="1" x14ac:dyDescent="0.2">
      <c r="A26" s="96" t="s">
        <v>59</v>
      </c>
      <c r="B26" s="76">
        <v>0</v>
      </c>
      <c r="C26" s="76">
        <v>0</v>
      </c>
      <c r="D26" s="76">
        <v>0</v>
      </c>
      <c r="E26" s="76">
        <f t="shared" si="0"/>
        <v>0</v>
      </c>
      <c r="F26" s="111"/>
    </row>
    <row r="27" spans="1:6" s="106" customFormat="1" ht="18" customHeight="1" x14ac:dyDescent="0.2">
      <c r="A27" s="96" t="s">
        <v>60</v>
      </c>
      <c r="B27" s="76">
        <v>0</v>
      </c>
      <c r="C27" s="76">
        <v>0</v>
      </c>
      <c r="D27" s="76">
        <v>0</v>
      </c>
      <c r="E27" s="76">
        <f t="shared" si="0"/>
        <v>0</v>
      </c>
      <c r="F27" s="111"/>
    </row>
    <row r="28" spans="1:6" s="106" customFormat="1" ht="18" customHeight="1" x14ac:dyDescent="0.2">
      <c r="A28" s="96" t="s">
        <v>61</v>
      </c>
      <c r="B28" s="76">
        <v>0</v>
      </c>
      <c r="C28" s="76">
        <v>0</v>
      </c>
      <c r="D28" s="76">
        <v>0</v>
      </c>
      <c r="E28" s="76">
        <f t="shared" si="0"/>
        <v>0</v>
      </c>
      <c r="F28" s="111"/>
    </row>
    <row r="29" spans="1:6" s="106" customFormat="1" ht="18" customHeight="1" x14ac:dyDescent="0.2">
      <c r="A29" s="96" t="s">
        <v>62</v>
      </c>
      <c r="B29" s="76">
        <v>0</v>
      </c>
      <c r="C29" s="76">
        <v>0</v>
      </c>
      <c r="D29" s="76">
        <v>0</v>
      </c>
      <c r="E29" s="76">
        <f>SUM(C29-D29)</f>
        <v>0</v>
      </c>
      <c r="F29" s="111"/>
    </row>
    <row r="30" spans="1:6" s="106" customFormat="1" ht="18" customHeight="1" x14ac:dyDescent="0.2">
      <c r="A30" s="117" t="s">
        <v>150</v>
      </c>
      <c r="B30" s="76">
        <v>0</v>
      </c>
      <c r="C30" s="76">
        <v>0</v>
      </c>
      <c r="D30" s="76">
        <v>0</v>
      </c>
      <c r="E30" s="76">
        <f>SUM(C30-D30)</f>
        <v>0</v>
      </c>
      <c r="F30" s="111"/>
    </row>
    <row r="31" spans="1:6" s="106" customFormat="1" ht="18" customHeight="1" x14ac:dyDescent="0.2">
      <c r="A31" s="117" t="s">
        <v>150</v>
      </c>
      <c r="B31" s="76">
        <v>0</v>
      </c>
      <c r="C31" s="76">
        <v>0</v>
      </c>
      <c r="D31" s="76">
        <v>0</v>
      </c>
      <c r="E31" s="76">
        <f>SUM(C31-D31)</f>
        <v>0</v>
      </c>
      <c r="F31" s="111"/>
    </row>
    <row r="32" spans="1:6" s="106" customFormat="1" ht="6.95" customHeight="1" x14ac:dyDescent="0.2">
      <c r="A32" s="79"/>
      <c r="B32" s="103"/>
      <c r="C32" s="103"/>
      <c r="D32" s="103"/>
      <c r="E32" s="103"/>
      <c r="F32" s="111"/>
    </row>
    <row r="33" spans="1:6" s="106" customFormat="1" ht="18" customHeight="1" x14ac:dyDescent="0.2">
      <c r="A33" s="115" t="s">
        <v>156</v>
      </c>
      <c r="B33" s="96"/>
      <c r="C33" s="96"/>
      <c r="D33" s="96"/>
      <c r="E33" s="96"/>
      <c r="F33" s="61"/>
    </row>
    <row r="34" spans="1:6" s="106" customFormat="1" ht="18" customHeight="1" x14ac:dyDescent="0.2">
      <c r="A34" s="96" t="s">
        <v>63</v>
      </c>
      <c r="B34" s="76">
        <v>0</v>
      </c>
      <c r="C34" s="76">
        <v>0</v>
      </c>
      <c r="D34" s="76">
        <v>0</v>
      </c>
      <c r="E34" s="76">
        <f>SUM(C34-D34)</f>
        <v>0</v>
      </c>
      <c r="F34" s="111"/>
    </row>
    <row r="35" spans="1:6" s="106" customFormat="1" ht="18" customHeight="1" x14ac:dyDescent="0.2">
      <c r="A35" s="96" t="s">
        <v>64</v>
      </c>
      <c r="B35" s="76">
        <v>0</v>
      </c>
      <c r="C35" s="76">
        <v>0</v>
      </c>
      <c r="D35" s="76">
        <v>0</v>
      </c>
      <c r="E35" s="76">
        <f t="shared" ref="E35:E39" si="1">SUM(C35-D35)</f>
        <v>0</v>
      </c>
      <c r="F35" s="111"/>
    </row>
    <row r="36" spans="1:6" s="106" customFormat="1" ht="18" customHeight="1" x14ac:dyDescent="0.2">
      <c r="A36" s="96" t="s">
        <v>65</v>
      </c>
      <c r="B36" s="76">
        <v>100</v>
      </c>
      <c r="C36" s="76">
        <v>0</v>
      </c>
      <c r="D36" s="76">
        <v>0</v>
      </c>
      <c r="E36" s="76">
        <f t="shared" si="1"/>
        <v>0</v>
      </c>
      <c r="F36" s="111"/>
    </row>
    <row r="37" spans="1:6" s="106" customFormat="1" ht="18" customHeight="1" x14ac:dyDescent="0.2">
      <c r="A37" s="96" t="s">
        <v>66</v>
      </c>
      <c r="B37" s="76">
        <v>0</v>
      </c>
      <c r="C37" s="76">
        <v>0</v>
      </c>
      <c r="D37" s="76">
        <v>0</v>
      </c>
      <c r="E37" s="76">
        <f t="shared" si="1"/>
        <v>0</v>
      </c>
      <c r="F37" s="111"/>
    </row>
    <row r="38" spans="1:6" s="106" customFormat="1" ht="18" customHeight="1" x14ac:dyDescent="0.2">
      <c r="A38" s="96" t="s">
        <v>67</v>
      </c>
      <c r="B38" s="76">
        <v>0</v>
      </c>
      <c r="C38" s="76">
        <v>0</v>
      </c>
      <c r="D38" s="76">
        <v>0</v>
      </c>
      <c r="E38" s="76">
        <f t="shared" si="1"/>
        <v>0</v>
      </c>
      <c r="F38" s="111"/>
    </row>
    <row r="39" spans="1:6" s="106" customFormat="1" ht="18" customHeight="1" x14ac:dyDescent="0.2">
      <c r="A39" s="96" t="s">
        <v>68</v>
      </c>
      <c r="B39" s="76">
        <v>0</v>
      </c>
      <c r="C39" s="76">
        <v>0</v>
      </c>
      <c r="D39" s="76">
        <v>0</v>
      </c>
      <c r="E39" s="76">
        <f t="shared" si="1"/>
        <v>0</v>
      </c>
      <c r="F39" s="111"/>
    </row>
    <row r="40" spans="1:6" s="106" customFormat="1" ht="18" customHeight="1" x14ac:dyDescent="0.2">
      <c r="A40" s="117" t="s">
        <v>150</v>
      </c>
      <c r="B40" s="76">
        <v>0</v>
      </c>
      <c r="C40" s="76">
        <v>0</v>
      </c>
      <c r="D40" s="76">
        <v>0</v>
      </c>
      <c r="E40" s="76">
        <f>SUM(C40-D40)</f>
        <v>0</v>
      </c>
      <c r="F40" s="111"/>
    </row>
    <row r="41" spans="1:6" s="106" customFormat="1" ht="18" customHeight="1" x14ac:dyDescent="0.2">
      <c r="A41" s="117" t="s">
        <v>150</v>
      </c>
      <c r="B41" s="76">
        <v>0</v>
      </c>
      <c r="C41" s="76">
        <v>0</v>
      </c>
      <c r="D41" s="76">
        <v>0</v>
      </c>
      <c r="E41" s="76">
        <f>SUM(C41-D41)</f>
        <v>0</v>
      </c>
      <c r="F41" s="111"/>
    </row>
    <row r="42" spans="1:6" s="106" customFormat="1" ht="18" customHeight="1" x14ac:dyDescent="0.2">
      <c r="A42" s="117" t="s">
        <v>150</v>
      </c>
      <c r="B42" s="76">
        <v>0</v>
      </c>
      <c r="C42" s="76">
        <v>0</v>
      </c>
      <c r="D42" s="76">
        <v>0</v>
      </c>
      <c r="E42" s="76">
        <f>SUM(C42-D42)</f>
        <v>0</v>
      </c>
      <c r="F42" s="111"/>
    </row>
    <row r="43" spans="1:6" s="106" customFormat="1" ht="18" customHeight="1" x14ac:dyDescent="0.2">
      <c r="A43" s="117" t="s">
        <v>150</v>
      </c>
      <c r="B43" s="76">
        <v>0</v>
      </c>
      <c r="C43" s="76">
        <v>0</v>
      </c>
      <c r="D43" s="76">
        <v>0</v>
      </c>
      <c r="E43" s="76">
        <f>SUM(C43-D43)</f>
        <v>0</v>
      </c>
      <c r="F43" s="111"/>
    </row>
    <row r="44" spans="1:6" s="106" customFormat="1" ht="18" customHeight="1" x14ac:dyDescent="0.2">
      <c r="A44" s="117" t="s">
        <v>150</v>
      </c>
      <c r="B44" s="76">
        <v>0</v>
      </c>
      <c r="C44" s="76">
        <v>0</v>
      </c>
      <c r="D44" s="76">
        <v>0</v>
      </c>
      <c r="E44" s="76">
        <f>SUM(C44-D44)</f>
        <v>0</v>
      </c>
      <c r="F44" s="111"/>
    </row>
    <row r="45" spans="1:6" s="106" customFormat="1" ht="6.95" customHeight="1" x14ac:dyDescent="0.2">
      <c r="A45" s="112"/>
      <c r="B45" s="111"/>
      <c r="C45" s="111"/>
      <c r="D45" s="111"/>
      <c r="E45" s="111"/>
      <c r="F45" s="111"/>
    </row>
    <row r="46" spans="1:6" s="106" customFormat="1" ht="21.95" customHeight="1" x14ac:dyDescent="0.2">
      <c r="A46" s="116" t="s">
        <v>134</v>
      </c>
      <c r="B46" s="73">
        <f>SUM(B16:B31,B34:B44)</f>
        <v>200</v>
      </c>
      <c r="C46" s="73">
        <f>SUM(C16:C31,C34:C44)</f>
        <v>0</v>
      </c>
      <c r="D46" s="73">
        <f>SUM(D16:D31,D34:D44)</f>
        <v>0</v>
      </c>
      <c r="E46" s="73">
        <f>SUM(E16:E31,E34:E44)</f>
        <v>0</v>
      </c>
      <c r="F46" s="107"/>
    </row>
    <row r="47" spans="1:6" s="106" customFormat="1" ht="15" customHeight="1" x14ac:dyDescent="0.2">
      <c r="A47" s="70"/>
      <c r="B47" s="69"/>
      <c r="C47" s="69"/>
      <c r="D47" s="69"/>
      <c r="E47" s="69"/>
      <c r="F47" s="69"/>
    </row>
    <row r="48" spans="1:6" s="106" customFormat="1" ht="6.95" customHeight="1" x14ac:dyDescent="0.3">
      <c r="A48" s="43"/>
      <c r="B48" s="3"/>
      <c r="C48" s="3"/>
      <c r="D48" s="3"/>
      <c r="E48" s="3"/>
      <c r="F48" s="3"/>
    </row>
    <row r="49" s="16" customFormat="1" x14ac:dyDescent="0.25"/>
  </sheetData>
  <mergeCells count="1">
    <mergeCell ref="A1:F1"/>
  </mergeCells>
  <phoneticPr fontId="29" type="noConversion"/>
  <printOptions horizontalCentered="1"/>
  <pageMargins left="0.19685039370078741" right="0.19685039370078741" top="0.19685039370078741" bottom="0.31496062992125984" header="0.31496062992125984" footer="0.11811023622047245"/>
  <pageSetup paperSize="9" orientation="portrait" r:id="rId1"/>
  <headerFooter>
    <oddFooter>&amp;L&amp;9Budget Spreadsheets by Spreadsheet123.com&amp;R&amp;9© 2013 Spreadsheet123 LTD. All rights reserved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workbookViewId="0">
      <selection sqref="A1:F1"/>
    </sheetView>
  </sheetViews>
  <sheetFormatPr defaultRowHeight="15" x14ac:dyDescent="0.25"/>
  <cols>
    <col min="1" max="1" width="39.7109375" style="16" customWidth="1"/>
    <col min="2" max="5" width="14.7109375" style="16" customWidth="1"/>
    <col min="6" max="6" width="1.7109375" style="16" customWidth="1"/>
    <col min="7" max="16384" width="9.140625" style="16"/>
  </cols>
  <sheetData>
    <row r="1" spans="1:6" s="13" customFormat="1" ht="35.1" customHeight="1" x14ac:dyDescent="0.25">
      <c r="A1" s="216" t="s">
        <v>110</v>
      </c>
      <c r="B1" s="216"/>
      <c r="C1" s="216"/>
      <c r="D1" s="216"/>
      <c r="E1" s="216"/>
      <c r="F1" s="216"/>
    </row>
    <row r="2" spans="1:6" s="14" customFormat="1" x14ac:dyDescent="0.25">
      <c r="E2" s="15"/>
      <c r="F2" s="50" t="str">
        <f ca="1">"© "&amp;YEAR(TODAY())&amp;" Spreadsheet123 LTD. All rights reserved"</f>
        <v>© 2013 Spreadsheet123 LTD. All rights reserved</v>
      </c>
    </row>
    <row r="3" spans="1:6" s="14" customFormat="1" x14ac:dyDescent="0.25">
      <c r="E3" s="15"/>
    </row>
    <row r="4" spans="1:6" s="14" customFormat="1" x14ac:dyDescent="0.25">
      <c r="E4" s="15"/>
    </row>
    <row r="5" spans="1:6" s="14" customFormat="1" x14ac:dyDescent="0.25">
      <c r="E5" s="15"/>
    </row>
    <row r="6" spans="1:6" s="14" customFormat="1" x14ac:dyDescent="0.25">
      <c r="E6" s="15"/>
    </row>
    <row r="7" spans="1:6" s="14" customFormat="1" x14ac:dyDescent="0.25">
      <c r="E7" s="15"/>
    </row>
    <row r="8" spans="1:6" s="14" customFormat="1" x14ac:dyDescent="0.25">
      <c r="E8" s="15"/>
    </row>
    <row r="9" spans="1:6" s="14" customFormat="1" x14ac:dyDescent="0.25">
      <c r="E9" s="15"/>
    </row>
    <row r="10" spans="1:6" s="14" customFormat="1" x14ac:dyDescent="0.25">
      <c r="E10" s="15"/>
    </row>
    <row r="11" spans="1:6" s="106" customFormat="1" ht="21.95" customHeight="1" x14ac:dyDescent="0.2">
      <c r="A11" s="113" t="s">
        <v>158</v>
      </c>
      <c r="B11" s="11" t="s">
        <v>0</v>
      </c>
      <c r="C11" s="11" t="s">
        <v>1</v>
      </c>
      <c r="D11" s="11" t="s">
        <v>5</v>
      </c>
      <c r="E11" s="11" t="s">
        <v>6</v>
      </c>
      <c r="F11" s="2"/>
    </row>
    <row r="12" spans="1:6" ht="21.95" customHeight="1" x14ac:dyDescent="0.25">
      <c r="A12" s="114" t="s">
        <v>145</v>
      </c>
      <c r="B12" s="73">
        <f ca="1">IF(Estimator!C6="Auto Allocation",Estimator!D21,Estimator!F21)</f>
        <v>3454.5455771242268</v>
      </c>
      <c r="C12" s="125"/>
      <c r="D12" s="71"/>
      <c r="E12" s="71"/>
      <c r="F12" s="89"/>
    </row>
    <row r="13" spans="1:6" ht="6.95" customHeight="1" x14ac:dyDescent="0.25">
      <c r="A13" s="96"/>
      <c r="B13" s="127"/>
      <c r="C13" s="127"/>
      <c r="D13" s="127"/>
      <c r="E13" s="127"/>
      <c r="F13" s="93"/>
    </row>
    <row r="14" spans="1:6" s="95" customFormat="1" ht="18" customHeight="1" x14ac:dyDescent="0.2">
      <c r="A14" s="96" t="s">
        <v>70</v>
      </c>
      <c r="B14" s="76">
        <v>250</v>
      </c>
      <c r="C14" s="76">
        <v>0</v>
      </c>
      <c r="D14" s="76">
        <v>0</v>
      </c>
      <c r="E14" s="76">
        <f t="shared" ref="E14:E21" si="0">SUM(C14-D14)</f>
        <v>0</v>
      </c>
      <c r="F14" s="128"/>
    </row>
    <row r="15" spans="1:6" s="95" customFormat="1" ht="18" customHeight="1" x14ac:dyDescent="0.2">
      <c r="A15" s="96" t="s">
        <v>130</v>
      </c>
      <c r="B15" s="76">
        <v>0</v>
      </c>
      <c r="C15" s="76">
        <v>0</v>
      </c>
      <c r="D15" s="76">
        <v>0</v>
      </c>
      <c r="E15" s="76">
        <f t="shared" si="0"/>
        <v>0</v>
      </c>
      <c r="F15" s="128"/>
    </row>
    <row r="16" spans="1:6" s="95" customFormat="1" ht="18" customHeight="1" x14ac:dyDescent="0.2">
      <c r="A16" s="96" t="s">
        <v>131</v>
      </c>
      <c r="B16" s="76">
        <v>0</v>
      </c>
      <c r="C16" s="76">
        <v>0</v>
      </c>
      <c r="D16" s="76">
        <v>0</v>
      </c>
      <c r="E16" s="76">
        <f t="shared" si="0"/>
        <v>0</v>
      </c>
      <c r="F16" s="128"/>
    </row>
    <row r="17" spans="1:6" s="95" customFormat="1" ht="18" customHeight="1" x14ac:dyDescent="0.2">
      <c r="A17" s="96" t="s">
        <v>132</v>
      </c>
      <c r="B17" s="76">
        <v>0</v>
      </c>
      <c r="C17" s="76">
        <v>0</v>
      </c>
      <c r="D17" s="76">
        <v>0</v>
      </c>
      <c r="E17" s="76">
        <f t="shared" si="0"/>
        <v>0</v>
      </c>
      <c r="F17" s="128"/>
    </row>
    <row r="18" spans="1:6" s="95" customFormat="1" ht="18" customHeight="1" x14ac:dyDescent="0.2">
      <c r="A18" s="117" t="s">
        <v>150</v>
      </c>
      <c r="B18" s="76">
        <v>0</v>
      </c>
      <c r="C18" s="76">
        <v>0</v>
      </c>
      <c r="D18" s="76">
        <v>0</v>
      </c>
      <c r="E18" s="76">
        <f t="shared" si="0"/>
        <v>0</v>
      </c>
      <c r="F18" s="128"/>
    </row>
    <row r="19" spans="1:6" s="95" customFormat="1" ht="18" customHeight="1" x14ac:dyDescent="0.2">
      <c r="A19" s="117" t="s">
        <v>150</v>
      </c>
      <c r="B19" s="76">
        <v>0</v>
      </c>
      <c r="C19" s="76">
        <v>0</v>
      </c>
      <c r="D19" s="76">
        <v>0</v>
      </c>
      <c r="E19" s="76">
        <f t="shared" si="0"/>
        <v>0</v>
      </c>
      <c r="F19" s="128"/>
    </row>
    <row r="20" spans="1:6" s="95" customFormat="1" ht="18" customHeight="1" x14ac:dyDescent="0.2">
      <c r="A20" s="117" t="s">
        <v>150</v>
      </c>
      <c r="B20" s="76">
        <v>0</v>
      </c>
      <c r="C20" s="76">
        <v>0</v>
      </c>
      <c r="D20" s="76">
        <v>0</v>
      </c>
      <c r="E20" s="76">
        <f t="shared" si="0"/>
        <v>0</v>
      </c>
      <c r="F20" s="128"/>
    </row>
    <row r="21" spans="1:6" s="95" customFormat="1" ht="18" customHeight="1" x14ac:dyDescent="0.2">
      <c r="A21" s="117" t="s">
        <v>150</v>
      </c>
      <c r="B21" s="76">
        <v>0</v>
      </c>
      <c r="C21" s="76">
        <v>0</v>
      </c>
      <c r="D21" s="76">
        <v>0</v>
      </c>
      <c r="E21" s="76">
        <f t="shared" si="0"/>
        <v>0</v>
      </c>
      <c r="F21" s="128"/>
    </row>
    <row r="22" spans="1:6" s="95" customFormat="1" ht="6.95" customHeight="1" x14ac:dyDescent="0.2">
      <c r="A22" s="96"/>
      <c r="B22" s="80"/>
      <c r="C22" s="80"/>
      <c r="D22" s="80"/>
      <c r="E22" s="80"/>
      <c r="F22" s="128"/>
    </row>
    <row r="23" spans="1:6" s="84" customFormat="1" ht="21.95" customHeight="1" x14ac:dyDescent="0.2">
      <c r="A23" s="116" t="s">
        <v>134</v>
      </c>
      <c r="B23" s="73">
        <f>SUM(B14:B21)</f>
        <v>250</v>
      </c>
      <c r="C23" s="73">
        <f>SUM(C14:C21)</f>
        <v>0</v>
      </c>
      <c r="D23" s="73">
        <f>SUM(D14:D21)</f>
        <v>0</v>
      </c>
      <c r="E23" s="73">
        <f>SUM(E14:E21)</f>
        <v>0</v>
      </c>
      <c r="F23" s="126"/>
    </row>
    <row r="24" spans="1:6" s="84" customFormat="1" ht="15" customHeight="1" x14ac:dyDescent="0.2">
      <c r="A24" s="42"/>
      <c r="B24" s="124"/>
      <c r="C24" s="124"/>
      <c r="D24" s="124"/>
      <c r="E24" s="124"/>
      <c r="F24" s="123"/>
    </row>
    <row r="25" spans="1:6" s="95" customFormat="1" ht="6.95" customHeight="1" x14ac:dyDescent="0.3">
      <c r="A25" s="43"/>
      <c r="B25" s="3"/>
      <c r="C25" s="3"/>
      <c r="D25" s="3"/>
      <c r="E25" s="3"/>
      <c r="F25" s="3"/>
    </row>
  </sheetData>
  <mergeCells count="1">
    <mergeCell ref="A1:F1"/>
  </mergeCells>
  <phoneticPr fontId="29" type="noConversion"/>
  <printOptions horizontalCentered="1"/>
  <pageMargins left="0.19685039370078741" right="0.19685039370078741" top="0.19685039370078741" bottom="0.31496062992125984" header="0.31496062992125984" footer="0.11811023622047245"/>
  <pageSetup paperSize="9" orientation="portrait" r:id="rId1"/>
  <headerFooter>
    <oddFooter>&amp;L&amp;9Budget Spreadsheets by Spreadsheet123.com&amp;R&amp;9© 2013 Spreadsheet123 LTD. All rights reserved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showGridLines="0" workbookViewId="0">
      <selection sqref="A1:F1"/>
    </sheetView>
  </sheetViews>
  <sheetFormatPr defaultRowHeight="15" x14ac:dyDescent="0.25"/>
  <cols>
    <col min="1" max="1" width="39.7109375" style="16" customWidth="1"/>
    <col min="2" max="5" width="14.7109375" style="16" customWidth="1"/>
    <col min="6" max="6" width="1.7109375" style="16" customWidth="1"/>
    <col min="7" max="16384" width="9.140625" style="16"/>
  </cols>
  <sheetData>
    <row r="1" spans="1:6" s="13" customFormat="1" ht="35.1" customHeight="1" x14ac:dyDescent="0.25">
      <c r="A1" s="216" t="s">
        <v>110</v>
      </c>
      <c r="B1" s="216"/>
      <c r="C1" s="216"/>
      <c r="D1" s="216"/>
      <c r="E1" s="216"/>
      <c r="F1" s="216"/>
    </row>
    <row r="2" spans="1:6" s="14" customFormat="1" x14ac:dyDescent="0.25">
      <c r="E2" s="15"/>
      <c r="F2" s="50" t="str">
        <f ca="1">"© "&amp;YEAR(TODAY())&amp;" Spreadsheet123 LTD. All rights reserved"</f>
        <v>© 2013 Spreadsheet123 LTD. All rights reserved</v>
      </c>
    </row>
    <row r="3" spans="1:6" s="14" customFormat="1" x14ac:dyDescent="0.25">
      <c r="E3" s="15"/>
    </row>
    <row r="4" spans="1:6" s="14" customFormat="1" x14ac:dyDescent="0.25">
      <c r="E4" s="15"/>
    </row>
    <row r="5" spans="1:6" s="14" customFormat="1" x14ac:dyDescent="0.25">
      <c r="E5" s="15"/>
    </row>
    <row r="6" spans="1:6" s="14" customFormat="1" x14ac:dyDescent="0.25">
      <c r="E6" s="15"/>
    </row>
    <row r="7" spans="1:6" s="14" customFormat="1" x14ac:dyDescent="0.25">
      <c r="E7" s="15"/>
    </row>
    <row r="8" spans="1:6" s="14" customFormat="1" x14ac:dyDescent="0.25">
      <c r="E8" s="15"/>
    </row>
    <row r="9" spans="1:6" s="14" customFormat="1" x14ac:dyDescent="0.25">
      <c r="E9" s="15"/>
    </row>
    <row r="10" spans="1:6" s="14" customFormat="1" x14ac:dyDescent="0.25">
      <c r="E10" s="15"/>
    </row>
    <row r="11" spans="1:6" s="95" customFormat="1" ht="21.95" customHeight="1" x14ac:dyDescent="0.2">
      <c r="A11" s="113" t="s">
        <v>159</v>
      </c>
      <c r="B11" s="11" t="s">
        <v>0</v>
      </c>
      <c r="C11" s="11" t="s">
        <v>1</v>
      </c>
      <c r="D11" s="11" t="s">
        <v>5</v>
      </c>
      <c r="E11" s="11" t="s">
        <v>6</v>
      </c>
      <c r="F11" s="2"/>
    </row>
    <row r="12" spans="1:6" ht="21.95" customHeight="1" x14ac:dyDescent="0.25">
      <c r="A12" s="114" t="s">
        <v>145</v>
      </c>
      <c r="B12" s="73">
        <f ca="1">IF(Estimator!C6="Auto Allocation",Estimator!D22,Estimator!F22)</f>
        <v>1036.3636731372681</v>
      </c>
      <c r="C12" s="102"/>
      <c r="D12" s="72"/>
      <c r="E12" s="72"/>
      <c r="F12" s="89"/>
    </row>
    <row r="13" spans="1:6" ht="6.95" customHeight="1" x14ac:dyDescent="0.25">
      <c r="A13" s="96"/>
      <c r="B13" s="103"/>
      <c r="C13" s="103"/>
      <c r="D13" s="103"/>
      <c r="E13" s="103"/>
      <c r="F13" s="110"/>
    </row>
    <row r="14" spans="1:6" s="49" customFormat="1" ht="18" customHeight="1" x14ac:dyDescent="0.25">
      <c r="A14" s="130" t="s">
        <v>161</v>
      </c>
      <c r="B14" s="96"/>
      <c r="C14" s="96"/>
      <c r="D14" s="96"/>
      <c r="E14" s="96"/>
      <c r="F14" s="61"/>
    </row>
    <row r="15" spans="1:6" s="95" customFormat="1" ht="18" customHeight="1" x14ac:dyDescent="0.2">
      <c r="A15" s="96" t="s">
        <v>72</v>
      </c>
      <c r="B15" s="76">
        <v>75</v>
      </c>
      <c r="C15" s="76">
        <v>0</v>
      </c>
      <c r="D15" s="76">
        <v>0</v>
      </c>
      <c r="E15" s="76">
        <f t="shared" ref="E15:E21" si="0">SUM(C15-D15)</f>
        <v>0</v>
      </c>
      <c r="F15" s="131"/>
    </row>
    <row r="16" spans="1:6" s="95" customFormat="1" ht="18" customHeight="1" x14ac:dyDescent="0.2">
      <c r="A16" s="96" t="s">
        <v>73</v>
      </c>
      <c r="B16" s="76">
        <v>0</v>
      </c>
      <c r="C16" s="76">
        <v>0</v>
      </c>
      <c r="D16" s="76">
        <v>0</v>
      </c>
      <c r="E16" s="76">
        <f t="shared" si="0"/>
        <v>0</v>
      </c>
      <c r="F16" s="131"/>
    </row>
    <row r="17" spans="1:6" s="95" customFormat="1" ht="18" customHeight="1" x14ac:dyDescent="0.2">
      <c r="A17" s="96" t="s">
        <v>74</v>
      </c>
      <c r="B17" s="76">
        <v>0</v>
      </c>
      <c r="C17" s="76">
        <v>0</v>
      </c>
      <c r="D17" s="76">
        <v>0</v>
      </c>
      <c r="E17" s="76">
        <f t="shared" si="0"/>
        <v>0</v>
      </c>
      <c r="F17" s="131"/>
    </row>
    <row r="18" spans="1:6" s="95" customFormat="1" ht="18" customHeight="1" x14ac:dyDescent="0.2">
      <c r="A18" s="96" t="s">
        <v>75</v>
      </c>
      <c r="B18" s="76">
        <v>0</v>
      </c>
      <c r="C18" s="76">
        <v>0</v>
      </c>
      <c r="D18" s="76">
        <v>0</v>
      </c>
      <c r="E18" s="76">
        <f t="shared" si="0"/>
        <v>0</v>
      </c>
      <c r="F18" s="131"/>
    </row>
    <row r="19" spans="1:6" s="95" customFormat="1" ht="18" customHeight="1" x14ac:dyDescent="0.2">
      <c r="A19" s="117" t="s">
        <v>150</v>
      </c>
      <c r="B19" s="76">
        <v>0</v>
      </c>
      <c r="C19" s="76">
        <v>0</v>
      </c>
      <c r="D19" s="76">
        <v>0</v>
      </c>
      <c r="E19" s="76">
        <f t="shared" si="0"/>
        <v>0</v>
      </c>
      <c r="F19" s="131"/>
    </row>
    <row r="20" spans="1:6" s="95" customFormat="1" ht="18" customHeight="1" x14ac:dyDescent="0.2">
      <c r="A20" s="117" t="s">
        <v>150</v>
      </c>
      <c r="B20" s="76">
        <v>0</v>
      </c>
      <c r="C20" s="76">
        <v>0</v>
      </c>
      <c r="D20" s="76">
        <v>0</v>
      </c>
      <c r="E20" s="76">
        <f t="shared" si="0"/>
        <v>0</v>
      </c>
      <c r="F20" s="131"/>
    </row>
    <row r="21" spans="1:6" s="95" customFormat="1" ht="18" customHeight="1" x14ac:dyDescent="0.2">
      <c r="A21" s="117" t="s">
        <v>150</v>
      </c>
      <c r="B21" s="76">
        <v>0</v>
      </c>
      <c r="C21" s="76">
        <v>0</v>
      </c>
      <c r="D21" s="76">
        <v>0</v>
      </c>
      <c r="E21" s="76">
        <f t="shared" si="0"/>
        <v>0</v>
      </c>
      <c r="F21" s="131"/>
    </row>
    <row r="22" spans="1:6" s="84" customFormat="1" ht="18" customHeight="1" x14ac:dyDescent="0.2">
      <c r="A22" s="97" t="s">
        <v>162</v>
      </c>
      <c r="B22" s="80">
        <f>SUM(B15:B21)</f>
        <v>75</v>
      </c>
      <c r="C22" s="80">
        <f>SUM(C15:C21)</f>
        <v>0</v>
      </c>
      <c r="D22" s="80">
        <f>SUM(D15:D21)</f>
        <v>0</v>
      </c>
      <c r="E22" s="80">
        <f>SUM(E15:E21)</f>
        <v>0</v>
      </c>
      <c r="F22" s="132"/>
    </row>
    <row r="23" spans="1:6" ht="15" customHeight="1" x14ac:dyDescent="0.25">
      <c r="A23" s="133"/>
      <c r="B23" s="134"/>
      <c r="C23" s="134"/>
      <c r="D23" s="134"/>
      <c r="E23" s="134"/>
      <c r="F23" s="135"/>
    </row>
    <row r="24" spans="1:6" s="49" customFormat="1" ht="18" customHeight="1" x14ac:dyDescent="0.25">
      <c r="A24" s="130" t="s">
        <v>160</v>
      </c>
      <c r="B24" s="117"/>
      <c r="C24" s="117"/>
      <c r="D24" s="117"/>
      <c r="E24" s="117"/>
      <c r="F24" s="81"/>
    </row>
    <row r="25" spans="1:6" s="95" customFormat="1" ht="18" customHeight="1" x14ac:dyDescent="0.2">
      <c r="A25" s="96" t="s">
        <v>76</v>
      </c>
      <c r="B25" s="76">
        <v>0</v>
      </c>
      <c r="C25" s="76">
        <v>0</v>
      </c>
      <c r="D25" s="76">
        <v>0</v>
      </c>
      <c r="E25" s="76">
        <f t="shared" ref="E25:E31" si="1">SUM(C25-D25)</f>
        <v>0</v>
      </c>
      <c r="F25" s="131"/>
    </row>
    <row r="26" spans="1:6" s="95" customFormat="1" ht="18" customHeight="1" x14ac:dyDescent="0.2">
      <c r="A26" s="96" t="s">
        <v>77</v>
      </c>
      <c r="B26" s="76">
        <v>0</v>
      </c>
      <c r="C26" s="76">
        <v>0</v>
      </c>
      <c r="D26" s="76">
        <v>0</v>
      </c>
      <c r="E26" s="76">
        <f t="shared" si="1"/>
        <v>0</v>
      </c>
      <c r="F26" s="131"/>
    </row>
    <row r="27" spans="1:6" s="95" customFormat="1" ht="18" customHeight="1" x14ac:dyDescent="0.2">
      <c r="A27" s="117" t="s">
        <v>150</v>
      </c>
      <c r="B27" s="76">
        <v>0</v>
      </c>
      <c r="C27" s="76">
        <v>0</v>
      </c>
      <c r="D27" s="76">
        <v>0</v>
      </c>
      <c r="E27" s="76">
        <f t="shared" si="1"/>
        <v>0</v>
      </c>
      <c r="F27" s="131"/>
    </row>
    <row r="28" spans="1:6" s="95" customFormat="1" ht="18" customHeight="1" x14ac:dyDescent="0.2">
      <c r="A28" s="117" t="s">
        <v>150</v>
      </c>
      <c r="B28" s="76">
        <v>0</v>
      </c>
      <c r="C28" s="76">
        <v>0</v>
      </c>
      <c r="D28" s="76">
        <v>0</v>
      </c>
      <c r="E28" s="76">
        <f t="shared" si="1"/>
        <v>0</v>
      </c>
      <c r="F28" s="131"/>
    </row>
    <row r="29" spans="1:6" s="95" customFormat="1" ht="18" customHeight="1" x14ac:dyDescent="0.2">
      <c r="A29" s="117" t="s">
        <v>150</v>
      </c>
      <c r="B29" s="76">
        <v>0</v>
      </c>
      <c r="C29" s="76">
        <v>0</v>
      </c>
      <c r="D29" s="76">
        <v>0</v>
      </c>
      <c r="E29" s="76">
        <f t="shared" si="1"/>
        <v>0</v>
      </c>
      <c r="F29" s="131"/>
    </row>
    <row r="30" spans="1:6" s="95" customFormat="1" ht="18" customHeight="1" x14ac:dyDescent="0.2">
      <c r="A30" s="117" t="s">
        <v>150</v>
      </c>
      <c r="B30" s="76">
        <v>0</v>
      </c>
      <c r="C30" s="76">
        <v>0</v>
      </c>
      <c r="D30" s="76">
        <v>0</v>
      </c>
      <c r="E30" s="76">
        <f t="shared" si="1"/>
        <v>0</v>
      </c>
      <c r="F30" s="131"/>
    </row>
    <row r="31" spans="1:6" s="95" customFormat="1" ht="18" customHeight="1" x14ac:dyDescent="0.2">
      <c r="A31" s="117" t="s">
        <v>150</v>
      </c>
      <c r="B31" s="76">
        <v>0</v>
      </c>
      <c r="C31" s="76">
        <v>0</v>
      </c>
      <c r="D31" s="76">
        <v>0</v>
      </c>
      <c r="E31" s="76">
        <f t="shared" si="1"/>
        <v>0</v>
      </c>
      <c r="F31" s="131"/>
    </row>
    <row r="32" spans="1:6" s="84" customFormat="1" ht="18" customHeight="1" x14ac:dyDescent="0.2">
      <c r="A32" s="97" t="s">
        <v>163</v>
      </c>
      <c r="B32" s="136">
        <f>SUM(B25:B31)</f>
        <v>0</v>
      </c>
      <c r="C32" s="136">
        <f>SUM(C25:C31)</f>
        <v>0</v>
      </c>
      <c r="D32" s="136">
        <f>SUM(D25:D31)</f>
        <v>0</v>
      </c>
      <c r="E32" s="136">
        <f>SUM(E25:E31)</f>
        <v>0</v>
      </c>
      <c r="F32" s="132"/>
    </row>
    <row r="33" spans="1:6" ht="6.95" customHeight="1" x14ac:dyDescent="0.25">
      <c r="A33" s="133"/>
      <c r="B33" s="137"/>
      <c r="C33" s="137"/>
      <c r="D33" s="137"/>
      <c r="E33" s="137"/>
      <c r="F33" s="135"/>
    </row>
    <row r="34" spans="1:6" s="84" customFormat="1" ht="21.95" customHeight="1" x14ac:dyDescent="0.2">
      <c r="A34" s="116" t="s">
        <v>134</v>
      </c>
      <c r="B34" s="73">
        <f>SUM(B22,B32)</f>
        <v>75</v>
      </c>
      <c r="C34" s="73">
        <f>SUM(C22,C32)</f>
        <v>0</v>
      </c>
      <c r="D34" s="73">
        <f>SUM(D22,D32)</f>
        <v>0</v>
      </c>
      <c r="E34" s="73">
        <f>SUM(E22,E32)</f>
        <v>0</v>
      </c>
      <c r="F34" s="4"/>
    </row>
    <row r="35" spans="1:6" s="84" customFormat="1" ht="15" customHeight="1" x14ac:dyDescent="0.2">
      <c r="A35" s="129"/>
      <c r="B35" s="101"/>
      <c r="C35" s="101"/>
      <c r="D35" s="101"/>
      <c r="E35" s="101"/>
      <c r="F35" s="123"/>
    </row>
    <row r="36" spans="1:6" s="95" customFormat="1" ht="6.95" customHeight="1" x14ac:dyDescent="0.3">
      <c r="A36" s="43"/>
      <c r="B36" s="3"/>
      <c r="C36" s="3"/>
      <c r="D36" s="3"/>
      <c r="E36" s="3"/>
      <c r="F36" s="3"/>
    </row>
  </sheetData>
  <mergeCells count="1">
    <mergeCell ref="A1:F1"/>
  </mergeCells>
  <phoneticPr fontId="29" type="noConversion"/>
  <printOptions horizontalCentered="1"/>
  <pageMargins left="0.19685039370078741" right="0.19685039370078741" top="0.19685039370078741" bottom="0.31496062992125984" header="0.31496062992125984" footer="0.11811023622047245"/>
  <pageSetup paperSize="9" orientation="portrait" r:id="rId1"/>
  <headerFooter>
    <oddFooter>&amp;L&amp;9Budget Spreadsheets by Spreadsheet123.com&amp;R&amp;9© 2013 Spreadsheet123 LTD. All rights reserved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19</vt:i4>
      </vt:variant>
    </vt:vector>
  </HeadingPairs>
  <TitlesOfParts>
    <vt:vector size="35" baseType="lpstr">
      <vt:lpstr>Wedding Buddget Summary</vt:lpstr>
      <vt:lpstr>Contributions</vt:lpstr>
      <vt:lpstr>Estimator</vt:lpstr>
      <vt:lpstr>Stationery</vt:lpstr>
      <vt:lpstr>Attire</vt:lpstr>
      <vt:lpstr>Ceremony</vt:lpstr>
      <vt:lpstr>Reception</vt:lpstr>
      <vt:lpstr>Transport</vt:lpstr>
      <vt:lpstr>Photos and video</vt:lpstr>
      <vt:lpstr>Flowers</vt:lpstr>
      <vt:lpstr>Gifts</vt:lpstr>
      <vt:lpstr>Honeymoon and other</vt:lpstr>
      <vt:lpstr>Other Expenses</vt:lpstr>
      <vt:lpstr>Guest list</vt:lpstr>
      <vt:lpstr>Contacts list</vt:lpstr>
      <vt:lpstr>EULA</vt:lpstr>
      <vt:lpstr>contr_amount</vt:lpstr>
      <vt:lpstr>contributed</vt:lpstr>
      <vt:lpstr>contributions</vt:lpstr>
      <vt:lpstr>Attire!Print_Area</vt:lpstr>
      <vt:lpstr>Ceremony!Print_Area</vt:lpstr>
      <vt:lpstr>'Contacts list'!Print_Area</vt:lpstr>
      <vt:lpstr>Contributions!Print_Area</vt:lpstr>
      <vt:lpstr>Estimator!Print_Area</vt:lpstr>
      <vt:lpstr>Flowers!Print_Area</vt:lpstr>
      <vt:lpstr>Gifts!Print_Area</vt:lpstr>
      <vt:lpstr>'Guest list'!Print_Area</vt:lpstr>
      <vt:lpstr>'Honeymoon and other'!Print_Area</vt:lpstr>
      <vt:lpstr>'Other Expenses'!Print_Area</vt:lpstr>
      <vt:lpstr>'Photos and video'!Print_Area</vt:lpstr>
      <vt:lpstr>Reception!Print_Area</vt:lpstr>
      <vt:lpstr>Stationery!Print_Area</vt:lpstr>
      <vt:lpstr>Transport!Print_Area</vt:lpstr>
      <vt:lpstr>'Wedding Buddget Summary'!Print_Area</vt:lpstr>
      <vt:lpstr>'Guest list'!Print_Titles</vt:lpstr>
    </vt:vector>
  </TitlesOfParts>
  <Company>Spreadsheet123 LTD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Wedding Budget Planner</dc:title>
  <dc:creator>Spreadsheet123.com</dc:creator>
  <dc:description>© 2013 Spreadsheet123 LTD. All rights reserved</dc:description>
  <cp:lastModifiedBy>Spreadsheet123 Ltd</cp:lastModifiedBy>
  <cp:lastPrinted>2013-11-06T21:10:31Z</cp:lastPrinted>
  <dcterms:created xsi:type="dcterms:W3CDTF">2010-01-18T11:01:16Z</dcterms:created>
  <dcterms:modified xsi:type="dcterms:W3CDTF">2013-11-06T21:10:34Z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s">
    <vt:lpwstr>© 2013 Spreadsheet123 LTD</vt:lpwstr>
  </property>
  <property fmtid="{D5CDD505-2E9C-101B-9397-08002B2CF9AE}" pid="3" name="Version">
    <vt:lpwstr>1.0.5</vt:lpwstr>
  </property>
</Properties>
</file>