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xmlns:mc="http://schemas.openxmlformats.org/markup-compatibility/2006">
    <mc:Choice Requires="x15">
      <x15ac:absPath xmlns:x15ac="http://schemas.microsoft.com/office/spreadsheetml/2010/11/ac" url="C:\xampp\htdocs\spreadsheet123\files\free-templates\"/>
    </mc:Choice>
  </mc:AlternateContent>
  <xr:revisionPtr revIDLastSave="0" documentId="13_ncr:1_{6441F070-D368-4B6C-BE69-EDE37F1DF6C4}" xr6:coauthVersionLast="47" xr6:coauthVersionMax="47" xr10:uidLastSave="{00000000-0000-0000-0000-000000000000}"/>
  <bookViews>
    <workbookView xWindow="-120" yWindow="-120" windowWidth="29040" windowHeight="15990" xr2:uid="{00000000-000D-0000-FFFF-FFFF00000000}"/>
  </bookViews>
  <sheets>
    <sheet name="Wedding Budget" sheetId="1" r:id="rId1"/>
    <sheet name="Budget Estimator" sheetId="2" r:id="rId2"/>
    <sheet name="©" sheetId="4" r:id="rId3"/>
  </sheets>
  <definedNames>
    <definedName name="_xlnm.Print_Area" localSheetId="1">'Budget Estimator'!$A$1:$H$22</definedName>
    <definedName name="_xlnm.Print_Area" localSheetId="0">'Wedding Budget'!$A$1:$J$128</definedName>
    <definedName name="variable">IF('Budget Estimator'!$C$4="Auto Allocation",TRUE,FALSE)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 i="1" l="1"/>
  <c r="H2" i="2"/>
  <c r="B6" i="4"/>
  <c r="G87" i="1" l="1"/>
  <c r="B18" i="2" s="1"/>
  <c r="G53" i="1"/>
  <c r="B15" i="2" s="1"/>
  <c r="G43" i="1"/>
  <c r="G76" i="1"/>
  <c r="B17" i="2" s="1"/>
  <c r="G98" i="1"/>
  <c r="B19" i="2" s="1"/>
  <c r="G112" i="1"/>
  <c r="B20" i="2" s="1"/>
  <c r="G68" i="1"/>
  <c r="G33" i="1"/>
  <c r="G128" i="1"/>
  <c r="B21" i="2" s="1"/>
  <c r="G24" i="1"/>
  <c r="G10" i="2"/>
  <c r="G21" i="2" s="1"/>
  <c r="G20" i="2"/>
  <c r="G14" i="2"/>
  <c r="G12" i="2"/>
  <c r="H128" i="1"/>
  <c r="D10" i="2"/>
  <c r="H112" i="1"/>
  <c r="H98" i="1"/>
  <c r="H87" i="1"/>
  <c r="H76" i="1"/>
  <c r="B16" i="2"/>
  <c r="H68" i="1"/>
  <c r="H53" i="1"/>
  <c r="B14" i="2"/>
  <c r="H43" i="1"/>
  <c r="H24" i="1"/>
  <c r="B13" i="2"/>
  <c r="H33" i="1"/>
  <c r="I126" i="1"/>
  <c r="I125" i="1"/>
  <c r="I124" i="1"/>
  <c r="I123" i="1"/>
  <c r="I122" i="1"/>
  <c r="I121" i="1"/>
  <c r="I120" i="1"/>
  <c r="I119" i="1"/>
  <c r="I118" i="1"/>
  <c r="I117" i="1"/>
  <c r="I116" i="1"/>
  <c r="I110" i="1"/>
  <c r="I109" i="1"/>
  <c r="I108" i="1"/>
  <c r="I107" i="1"/>
  <c r="I106" i="1"/>
  <c r="I105" i="1"/>
  <c r="I104" i="1"/>
  <c r="I112" i="1" s="1"/>
  <c r="I103" i="1"/>
  <c r="I102" i="1"/>
  <c r="I96" i="1"/>
  <c r="I95" i="1"/>
  <c r="I94" i="1"/>
  <c r="I93" i="1"/>
  <c r="I92" i="1"/>
  <c r="I91" i="1"/>
  <c r="I98" i="1" s="1"/>
  <c r="I85" i="1"/>
  <c r="I84" i="1"/>
  <c r="I83" i="1"/>
  <c r="I82" i="1"/>
  <c r="I81" i="1"/>
  <c r="I87" i="1" s="1"/>
  <c r="I80" i="1"/>
  <c r="I74" i="1"/>
  <c r="I73" i="1"/>
  <c r="I76" i="1" s="1"/>
  <c r="I72" i="1"/>
  <c r="I66" i="1"/>
  <c r="I65" i="1"/>
  <c r="I64" i="1"/>
  <c r="I63" i="1"/>
  <c r="I62" i="1"/>
  <c r="I61" i="1"/>
  <c r="I60" i="1"/>
  <c r="I59" i="1"/>
  <c r="I58" i="1"/>
  <c r="I57" i="1"/>
  <c r="I51" i="1"/>
  <c r="I50" i="1"/>
  <c r="I49" i="1"/>
  <c r="I48" i="1"/>
  <c r="I47" i="1"/>
  <c r="I53" i="1" s="1"/>
  <c r="I41" i="1"/>
  <c r="I40" i="1"/>
  <c r="I39" i="1"/>
  <c r="I38" i="1"/>
  <c r="I37" i="1"/>
  <c r="I31" i="1"/>
  <c r="I30" i="1"/>
  <c r="I29" i="1"/>
  <c r="I33" i="1" s="1"/>
  <c r="I28" i="1"/>
  <c r="I22" i="1"/>
  <c r="I21" i="1"/>
  <c r="I20" i="1"/>
  <c r="I19" i="1"/>
  <c r="I18" i="1"/>
  <c r="I17" i="1"/>
  <c r="I16" i="1"/>
  <c r="I15" i="1"/>
  <c r="I14" i="1"/>
  <c r="I13" i="1"/>
  <c r="H6" i="1"/>
  <c r="C6" i="1" s="1"/>
  <c r="D6" i="1" s="1"/>
  <c r="I12" i="1"/>
  <c r="I24" i="1" s="1"/>
  <c r="A128" i="1"/>
  <c r="A112" i="1"/>
  <c r="A98" i="1"/>
  <c r="A87" i="1"/>
  <c r="A76" i="1"/>
  <c r="A68" i="1"/>
  <c r="A53" i="1"/>
  <c r="A43" i="1"/>
  <c r="A33" i="1"/>
  <c r="A24" i="1"/>
  <c r="A21" i="2"/>
  <c r="A20" i="2"/>
  <c r="A19" i="2"/>
  <c r="A18" i="2"/>
  <c r="A17" i="2"/>
  <c r="A16" i="2"/>
  <c r="A15" i="2"/>
  <c r="A14" i="2"/>
  <c r="A13" i="2"/>
  <c r="A12" i="2"/>
  <c r="F10" i="2"/>
  <c r="I128" i="1" l="1"/>
  <c r="I43" i="1"/>
  <c r="I68" i="1"/>
  <c r="G6" i="1"/>
  <c r="B10" i="2" s="1"/>
  <c r="G15" i="2"/>
  <c r="G16" i="2"/>
  <c r="B12" i="2"/>
  <c r="G17" i="2"/>
  <c r="G18" i="2"/>
  <c r="G19" i="2"/>
  <c r="G13" i="2"/>
  <c r="I6" i="1" l="1"/>
  <c r="C19" i="2"/>
  <c r="D19" i="2" s="1"/>
  <c r="G89" i="1" s="1"/>
  <c r="I89" i="1" s="1"/>
  <c r="C15" i="2"/>
  <c r="D15" i="2" s="1"/>
  <c r="G45" i="1" s="1"/>
  <c r="I45" i="1" s="1"/>
  <c r="C13" i="2"/>
  <c r="D13" i="2" s="1"/>
  <c r="G26" i="1" s="1"/>
  <c r="I26" i="1" s="1"/>
  <c r="C14" i="2"/>
  <c r="D14" i="2" s="1"/>
  <c r="G35" i="1" s="1"/>
  <c r="I35" i="1" s="1"/>
  <c r="C20" i="2"/>
  <c r="D20" i="2" s="1"/>
  <c r="G100" i="1" s="1"/>
  <c r="I100" i="1" s="1"/>
  <c r="C16" i="2"/>
  <c r="D16" i="2" s="1"/>
  <c r="G55" i="1" s="1"/>
  <c r="I55" i="1" s="1"/>
  <c r="C21" i="2"/>
  <c r="C17" i="2"/>
  <c r="D17" i="2" s="1"/>
  <c r="G70" i="1" s="1"/>
  <c r="I70" i="1" s="1"/>
  <c r="C12" i="2"/>
  <c r="D12" i="2" s="1"/>
  <c r="G10" i="1" s="1"/>
  <c r="I10" i="1" s="1"/>
  <c r="D21" i="2"/>
  <c r="G114" i="1" s="1"/>
  <c r="I114" i="1" s="1"/>
  <c r="C18" i="2"/>
  <c r="D18" i="2" s="1"/>
  <c r="G78" i="1" s="1"/>
  <c r="I7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 Bejanishvili</author>
  </authors>
  <commentList>
    <comment ref="B6" authorId="0" shapeId="0" xr:uid="{00000000-0006-0000-0000-000001000000}">
      <text>
        <r>
          <rPr>
            <b/>
            <sz val="8"/>
            <color indexed="81"/>
            <rFont val="Tahoma"/>
            <family val="2"/>
          </rPr>
          <t>Enter total amount that you are willing to put towards your wedding.</t>
        </r>
        <r>
          <rPr>
            <sz val="8"/>
            <color indexed="81"/>
            <rFont val="Tahoma"/>
            <family val="2"/>
          </rPr>
          <t xml:space="preserve">
</t>
        </r>
      </text>
    </comment>
  </commentList>
</comments>
</file>

<file path=xl/sharedStrings.xml><?xml version="1.0" encoding="utf-8"?>
<sst xmlns="http://schemas.openxmlformats.org/spreadsheetml/2006/main" count="122" uniqueCount="99">
  <si>
    <t>Wedding Budget</t>
  </si>
  <si>
    <t>Engagement Ring</t>
  </si>
  <si>
    <t>Musicians for Ceremony</t>
  </si>
  <si>
    <t>Wedding Rings</t>
  </si>
  <si>
    <t>Band/DJ for Reception</t>
  </si>
  <si>
    <t>Bridal Gown</t>
  </si>
  <si>
    <t>Veil/Headpiece</t>
  </si>
  <si>
    <t>Shoes</t>
  </si>
  <si>
    <t>Jewellery</t>
  </si>
  <si>
    <t>Garter</t>
  </si>
  <si>
    <t>Hosiery</t>
  </si>
  <si>
    <t>Groom's Suit</t>
  </si>
  <si>
    <t>Bows for Church Pews/Other Seating</t>
  </si>
  <si>
    <t>Groom's Shoes</t>
  </si>
  <si>
    <t>Table Centerpieces (Excludes Flowers)</t>
  </si>
  <si>
    <t>Candles</t>
  </si>
  <si>
    <t>Lighting</t>
  </si>
  <si>
    <t>Balloons</t>
  </si>
  <si>
    <t>Wedding cars/coaches</t>
  </si>
  <si>
    <t>Parking</t>
  </si>
  <si>
    <t>Taxis</t>
  </si>
  <si>
    <t>Formals</t>
  </si>
  <si>
    <t>Candids</t>
  </si>
  <si>
    <t>Extra Prints</t>
  </si>
  <si>
    <t>Photo Albums</t>
  </si>
  <si>
    <t>Videography</t>
  </si>
  <si>
    <t>Bouquets</t>
  </si>
  <si>
    <t>Button holes</t>
  </si>
  <si>
    <t>Ceremony</t>
  </si>
  <si>
    <t>Reception</t>
  </si>
  <si>
    <t>Room/Hall Fees</t>
  </si>
  <si>
    <t>Tables and Chairs</t>
  </si>
  <si>
    <t>Food</t>
  </si>
  <si>
    <t>Drinks</t>
  </si>
  <si>
    <t>Linens</t>
  </si>
  <si>
    <t>Attendants</t>
  </si>
  <si>
    <t>Cake</t>
  </si>
  <si>
    <t>Bride and Groom</t>
  </si>
  <si>
    <t>Favours</t>
  </si>
  <si>
    <t>Parents</t>
  </si>
  <si>
    <t>Staff and Gratuities</t>
  </si>
  <si>
    <t>Readers/Other Participants</t>
  </si>
  <si>
    <t>Officiant</t>
  </si>
  <si>
    <t>Invitations</t>
  </si>
  <si>
    <t>Church/Ceremony Site Fee</t>
  </si>
  <si>
    <t>Announcements</t>
  </si>
  <si>
    <t>Wedding Coordinator</t>
  </si>
  <si>
    <t>Thank-You Cards</t>
  </si>
  <si>
    <t>Rehearsal Dinner</t>
  </si>
  <si>
    <t>Personal Stationery</t>
  </si>
  <si>
    <t>Engagement Party</t>
  </si>
  <si>
    <t>Guest Book</t>
  </si>
  <si>
    <t>Showers</t>
  </si>
  <si>
    <t>Programs</t>
  </si>
  <si>
    <t>Salon Appointments</t>
  </si>
  <si>
    <t>Reception Napkins</t>
  </si>
  <si>
    <t>Stag/hen Parties</t>
  </si>
  <si>
    <t>Matchbooks</t>
  </si>
  <si>
    <t>Brunch</t>
  </si>
  <si>
    <t>Calligraphy</t>
  </si>
  <si>
    <t>Hotel Rooms</t>
  </si>
  <si>
    <t>Auto Allocation</t>
  </si>
  <si>
    <t>Other</t>
  </si>
  <si>
    <t>APPAREL</t>
  </si>
  <si>
    <t>TRANSPORTATION</t>
  </si>
  <si>
    <t>FLOWERS</t>
  </si>
  <si>
    <t>GIFTS</t>
  </si>
  <si>
    <t>STATIONERY &amp; PRINTING</t>
  </si>
  <si>
    <t>MUSIC</t>
  </si>
  <si>
    <t>DECORATIONS</t>
  </si>
  <si>
    <t>PHOTOGRAPHY</t>
  </si>
  <si>
    <t>RECEPTION</t>
  </si>
  <si>
    <t>OTHER EXPENSES</t>
  </si>
  <si>
    <t>ESTIMATED</t>
  </si>
  <si>
    <t>TOTAL</t>
  </si>
  <si>
    <t xml:space="preserve">ACTUAL </t>
  </si>
  <si>
    <t>CONTRIBUTION</t>
  </si>
  <si>
    <t xml:space="preserve">VARIANCE </t>
  </si>
  <si>
    <t xml:space="preserve">BALANCE </t>
  </si>
  <si>
    <t>BUDGET</t>
  </si>
  <si>
    <t>(%)</t>
  </si>
  <si>
    <t>MANUAL
ALLOCATION</t>
  </si>
  <si>
    <t>AUTO
ALLOCATION</t>
  </si>
  <si>
    <t>SELECT BUDGET ALLOCATION METHOD</t>
  </si>
  <si>
    <r>
      <t xml:space="preserve">When you select </t>
    </r>
    <r>
      <rPr>
        <b/>
        <sz val="11"/>
        <rFont val="Arial"/>
        <family val="2"/>
      </rPr>
      <t>Auto Allocation</t>
    </r>
    <r>
      <rPr>
        <sz val="11"/>
        <rFont val="Arial"/>
        <family val="2"/>
      </rPr>
      <t xml:space="preserve"> method, the wedding budget is allocated automatically as you enter the amounts on </t>
    </r>
    <r>
      <rPr>
        <b/>
        <sz val="11"/>
        <rFont val="Arial"/>
        <family val="2"/>
      </rPr>
      <t>Wedding Budget</t>
    </r>
    <r>
      <rPr>
        <sz val="11"/>
        <rFont val="Arial"/>
        <family val="2"/>
      </rPr>
      <t xml:space="preserve"> tab, so that at the end you are able to view how your budget is allocated between the categories.
</t>
    </r>
    <r>
      <rPr>
        <b/>
        <sz val="11"/>
        <rFont val="Arial"/>
        <family val="2"/>
      </rPr>
      <t>Mannual Allocation</t>
    </r>
    <r>
      <rPr>
        <sz val="11"/>
        <rFont val="Arial"/>
        <family val="2"/>
      </rPr>
      <t xml:space="preserve"> method helps to specify the amount for specific category by manually adjusting percentages.</t>
    </r>
  </si>
  <si>
    <t>By Spreadsheet123.com</t>
  </si>
  <si>
    <t>Do not delete this worksheet.</t>
  </si>
  <si>
    <t>If necessary, you may hide this worksheet by right-clicking on the tab and selecting Hide from the menu.</t>
  </si>
  <si>
    <t>This spreadsheet, including all worksheets and associated content is considered an intellectual property of Spreadsheet123 LTD and protected by intellectual property and copyright laws of United Kingdom and other intellectual property and copyright treaties.</t>
  </si>
  <si>
    <t>Full license agreement is available on our website. Please click on the link below or copy and paste the link URL to your browser to learn how you may or may not use this template.</t>
  </si>
  <si>
    <t>License Agreement</t>
  </si>
  <si>
    <t>https://www.spreadsheet123.com/calculators/wedding-budget</t>
  </si>
  <si>
    <t>Wedding Budget Calculator</t>
  </si>
  <si>
    <t>RELATED TEMPLATES</t>
  </si>
  <si>
    <t>► Weekly Budget Worksheet</t>
  </si>
  <si>
    <t>► Wedding Budget Planner</t>
  </si>
  <si>
    <t>► Wedding Checklist</t>
  </si>
  <si>
    <t>► Wedding Guest List</t>
  </si>
  <si>
    <t>https://www.spreadsheet123.com/EULA/privateuse-EULA.html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</si>
</sst>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quot;$&quot;#,##0.00_);[Red]\(&quot;$&quot;#,##0.00\)"/>
    <numFmt numFmtId="165" formatCode="0.0%"/>
    <numFmt numFmtId="166" formatCode="&quot;£&quot;#,##0.00"/>
    <numFmt numFmtId="167" formatCode="_-* #,##0.00_-;[Red]__\-* #,##0.00_-;_-* &quot;-&quot;??_-;_-@_-"/>
  </numFmts>
  <fonts count="41" x14ac:knownFonts="1">
    <font>
      <sz val="11"/>
      <color indexed="8"/>
      <name val="Calibri"/>
      <family val="2"/>
      <scheme val="minor"/>
    </font>
    <font>
      <sz val="11"/>
      <color theme="1"/>
      <name val="Arial"/>
      <family val="2"/>
    </font>
    <font>
      <sz val="24"/>
      <color indexed="9"/>
      <name val="Monotype Corsiva"/>
      <family val="4"/>
    </font>
    <font>
      <sz val="10"/>
      <name val="Arial"/>
      <family val="2"/>
    </font>
    <font>
      <b/>
      <sz val="10"/>
      <name val="Arial"/>
      <family val="2"/>
    </font>
    <font>
      <b/>
      <sz val="9"/>
      <name val="Arial"/>
      <family val="2"/>
    </font>
    <font>
      <sz val="9"/>
      <name val="Arial"/>
      <family val="2"/>
    </font>
    <font>
      <b/>
      <sz val="10"/>
      <color indexed="10"/>
      <name val="Arial"/>
      <family val="2"/>
    </font>
    <font>
      <b/>
      <sz val="11"/>
      <name val="Arial"/>
      <family val="2"/>
    </font>
    <font>
      <sz val="10"/>
      <name val="Arial"/>
      <family val="2"/>
    </font>
    <font>
      <sz val="8"/>
      <color indexed="81"/>
      <name val="Tahoma"/>
      <family val="2"/>
    </font>
    <font>
      <b/>
      <sz val="8"/>
      <color indexed="81"/>
      <name val="Tahoma"/>
      <family val="2"/>
    </font>
    <font>
      <sz val="10"/>
      <color indexed="60"/>
      <name val="Arial"/>
      <family val="2"/>
    </font>
    <font>
      <sz val="22"/>
      <color indexed="8"/>
      <name val="Calibri"/>
      <family val="2"/>
    </font>
    <font>
      <sz val="11"/>
      <color indexed="8"/>
      <name val="Arial"/>
      <family val="2"/>
    </font>
    <font>
      <b/>
      <sz val="12"/>
      <color indexed="10"/>
      <name val="Arial"/>
      <family val="2"/>
    </font>
    <font>
      <b/>
      <sz val="12"/>
      <color indexed="23"/>
      <name val="Arial"/>
      <family val="2"/>
    </font>
    <font>
      <sz val="10"/>
      <color indexed="8"/>
      <name val="Arial"/>
      <family val="2"/>
    </font>
    <font>
      <sz val="8"/>
      <name val="Calibri"/>
      <family val="2"/>
    </font>
    <font>
      <sz val="11"/>
      <name val="Arial"/>
      <family val="2"/>
    </font>
    <font>
      <sz val="12"/>
      <name val="Arial"/>
      <family val="2"/>
    </font>
    <font>
      <sz val="10"/>
      <color indexed="47"/>
      <name val="Arial"/>
      <family val="2"/>
    </font>
    <font>
      <b/>
      <sz val="10"/>
      <color indexed="18"/>
      <name val="Arial"/>
      <family val="2"/>
    </font>
    <font>
      <b/>
      <sz val="11"/>
      <color indexed="18"/>
      <name val="Arial"/>
      <family val="2"/>
    </font>
    <font>
      <sz val="11"/>
      <color indexed="18"/>
      <name val="Arial"/>
      <family val="2"/>
    </font>
    <font>
      <sz val="11"/>
      <name val="Calibri"/>
      <family val="2"/>
    </font>
    <font>
      <sz val="13"/>
      <name val="Arial"/>
      <family val="2"/>
    </font>
    <font>
      <sz val="11"/>
      <color theme="0"/>
      <name val="Arial"/>
      <family val="2"/>
    </font>
    <font>
      <sz val="20"/>
      <color theme="0"/>
      <name val="Arial"/>
      <family val="2"/>
    </font>
    <font>
      <b/>
      <sz val="18"/>
      <color theme="0"/>
      <name val="Arial"/>
      <family val="2"/>
    </font>
    <font>
      <sz val="12"/>
      <color theme="1"/>
      <name val="Arial"/>
      <family val="2"/>
    </font>
    <font>
      <b/>
      <sz val="13"/>
      <color theme="1"/>
      <name val="Arial"/>
      <family val="2"/>
    </font>
    <font>
      <sz val="13"/>
      <color theme="1"/>
      <name val="Arial"/>
      <family val="2"/>
    </font>
    <font>
      <b/>
      <sz val="13"/>
      <name val="Arial"/>
      <family val="2"/>
    </font>
    <font>
      <u/>
      <sz val="13"/>
      <color theme="10"/>
      <name val="Arial"/>
      <family val="2"/>
    </font>
    <font>
      <b/>
      <sz val="10"/>
      <color rgb="FFFF0000"/>
      <name val="Arial"/>
      <family val="2"/>
    </font>
    <font>
      <sz val="11"/>
      <color rgb="FFFF0000"/>
      <name val="Calibri"/>
      <family val="2"/>
    </font>
    <font>
      <sz val="7"/>
      <color indexed="8"/>
      <name val="Verdana"/>
      <family val="2"/>
    </font>
    <font>
      <sz val="7"/>
      <color indexed="8"/>
      <name val="Calibri"/>
      <family val="2"/>
    </font>
    <font>
      <u/>
      <sz val="10"/>
      <color rgb="FF0000FF"/>
      <name val="Arial"/>
      <family val="2"/>
    </font>
    <font>
      <u/>
      <sz val="10"/>
      <color theme="3"/>
      <name val="Arial"/>
      <family val="2"/>
    </font>
  </fonts>
  <fills count="7">
    <fill>
      <patternFill patternType="none"/>
    </fill>
    <fill>
      <patternFill patternType="gray125"/>
    </fill>
    <fill>
      <patternFill patternType="solid">
        <fgColor indexed="9"/>
        <bgColor indexed="64"/>
      </patternFill>
    </fill>
    <fill>
      <patternFill patternType="solid">
        <fgColor indexed="12"/>
        <bgColor indexed="64"/>
      </patternFill>
    </fill>
    <fill>
      <patternFill patternType="solid">
        <fgColor indexed="44"/>
        <bgColor indexed="64"/>
      </patternFill>
    </fill>
    <fill>
      <patternFill patternType="solid">
        <fgColor indexed="48"/>
        <bgColor indexed="64"/>
      </patternFill>
    </fill>
    <fill>
      <patternFill patternType="solid">
        <fgColor theme="4" tint="-0.249977111117893"/>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right style="hair">
        <color indexed="44"/>
      </right>
      <top/>
      <bottom style="hair">
        <color indexed="44"/>
      </bottom>
      <diagonal/>
    </border>
    <border>
      <left style="hair">
        <color indexed="44"/>
      </left>
      <right/>
      <top/>
      <bottom style="hair">
        <color indexed="44"/>
      </bottom>
      <diagonal/>
    </border>
    <border>
      <left/>
      <right style="hair">
        <color indexed="44"/>
      </right>
      <top style="hair">
        <color indexed="44"/>
      </top>
      <bottom style="hair">
        <color indexed="44"/>
      </bottom>
      <diagonal/>
    </border>
    <border>
      <left style="hair">
        <color indexed="44"/>
      </left>
      <right/>
      <top style="hair">
        <color indexed="44"/>
      </top>
      <bottom style="hair">
        <color indexed="44"/>
      </bottom>
      <diagonal/>
    </border>
    <border>
      <left/>
      <right style="hair">
        <color indexed="44"/>
      </right>
      <top style="hair">
        <color indexed="44"/>
      </top>
      <bottom/>
      <diagonal/>
    </border>
    <border>
      <left style="hair">
        <color indexed="44"/>
      </left>
      <right/>
      <top style="hair">
        <color indexed="44"/>
      </top>
      <bottom/>
      <diagonal/>
    </border>
    <border>
      <left/>
      <right/>
      <top/>
      <bottom style="hair">
        <color indexed="55"/>
      </bottom>
      <diagonal/>
    </border>
    <border>
      <left/>
      <right/>
      <top style="hair">
        <color indexed="55"/>
      </top>
      <bottom style="hair">
        <color indexed="55"/>
      </bottom>
      <diagonal/>
    </border>
    <border>
      <left/>
      <right/>
      <top style="hair">
        <color indexed="55"/>
      </top>
      <bottom/>
      <diagonal/>
    </border>
    <border>
      <left style="thin">
        <color indexed="55"/>
      </left>
      <right style="thin">
        <color indexed="55"/>
      </right>
      <top style="thin">
        <color indexed="55"/>
      </top>
      <bottom style="thin">
        <color indexed="55"/>
      </bottom>
      <diagonal/>
    </border>
    <border>
      <left/>
      <right/>
      <top/>
      <bottom style="medium">
        <color theme="0" tint="-0.499984740745262"/>
      </bottom>
      <diagonal/>
    </border>
  </borders>
  <cellStyleXfs count="2">
    <xf numFmtId="0" fontId="0" fillId="0" borderId="0"/>
    <xf numFmtId="0" fontId="39" fillId="0" borderId="0" applyNumberFormat="0" applyFill="0" applyBorder="0" applyAlignment="0" applyProtection="0">
      <alignment vertical="top"/>
      <protection locked="0"/>
    </xf>
  </cellStyleXfs>
  <cellXfs count="152">
    <xf numFmtId="0" fontId="0" fillId="0" borderId="0" xfId="0"/>
    <xf numFmtId="0" fontId="4" fillId="2" borderId="0" xfId="0" applyFont="1" applyFill="1" applyBorder="1" applyAlignment="1"/>
    <xf numFmtId="0" fontId="9" fillId="2" borderId="0" xfId="0" applyFont="1" applyFill="1" applyBorder="1"/>
    <xf numFmtId="0" fontId="13" fillId="0" borderId="0" xfId="0" applyFont="1" applyFill="1" applyAlignment="1">
      <alignment horizontal="left" vertical="center"/>
    </xf>
    <xf numFmtId="0" fontId="14" fillId="0" borderId="0" xfId="0" applyFont="1" applyFill="1"/>
    <xf numFmtId="0" fontId="14" fillId="0" borderId="0" xfId="0" applyFont="1" applyFill="1" applyBorder="1"/>
    <xf numFmtId="0" fontId="4" fillId="0" borderId="0" xfId="0" applyFont="1" applyFill="1" applyBorder="1" applyAlignment="1"/>
    <xf numFmtId="0" fontId="9" fillId="0" borderId="0" xfId="0" applyFont="1" applyFill="1" applyBorder="1"/>
    <xf numFmtId="0" fontId="16" fillId="0" borderId="0" xfId="0" applyNumberFormat="1" applyFont="1" applyFill="1" applyBorder="1" applyAlignment="1" applyProtection="1">
      <alignment horizontal="right"/>
    </xf>
    <xf numFmtId="164" fontId="15" fillId="0" borderId="0" xfId="0" applyNumberFormat="1" applyFont="1" applyFill="1" applyBorder="1" applyAlignment="1" applyProtection="1">
      <alignment horizontal="right"/>
    </xf>
    <xf numFmtId="0" fontId="17" fillId="0" borderId="0" xfId="0" applyFont="1" applyFill="1" applyBorder="1"/>
    <xf numFmtId="0" fontId="19" fillId="0" borderId="0" xfId="0" applyFont="1" applyFill="1" applyBorder="1"/>
    <xf numFmtId="0" fontId="19" fillId="0" borderId="0" xfId="0" applyFont="1" applyFill="1"/>
    <xf numFmtId="0" fontId="3" fillId="0" borderId="0" xfId="0" applyFont="1" applyFill="1" applyAlignment="1">
      <alignment vertical="center"/>
    </xf>
    <xf numFmtId="0" fontId="3" fillId="2" borderId="0" xfId="0" applyFont="1" applyFill="1" applyBorder="1" applyAlignment="1">
      <alignment vertical="center"/>
    </xf>
    <xf numFmtId="0" fontId="3" fillId="2" borderId="0" xfId="0" applyFont="1" applyFill="1" applyBorder="1" applyAlignment="1">
      <alignment horizontal="right" vertical="center"/>
    </xf>
    <xf numFmtId="0" fontId="20" fillId="2" borderId="0" xfId="0" applyNumberFormat="1" applyFont="1" applyFill="1" applyBorder="1" applyAlignment="1" applyProtection="1">
      <alignment horizontal="right"/>
    </xf>
    <xf numFmtId="4" fontId="3" fillId="2" borderId="0" xfId="0" applyNumberFormat="1" applyFont="1" applyFill="1" applyBorder="1" applyAlignment="1" applyProtection="1">
      <alignment horizontal="right"/>
    </xf>
    <xf numFmtId="0" fontId="19" fillId="2" borderId="0" xfId="0" applyFont="1" applyFill="1" applyBorder="1"/>
    <xf numFmtId="4" fontId="5" fillId="0" borderId="0" xfId="0" applyNumberFormat="1" applyFont="1" applyFill="1" applyBorder="1" applyAlignment="1" applyProtection="1">
      <alignment horizontal="right" vertical="center"/>
    </xf>
    <xf numFmtId="0" fontId="4" fillId="0" borderId="0" xfId="0" applyNumberFormat="1" applyFont="1" applyFill="1" applyBorder="1" applyAlignment="1" applyProtection="1">
      <alignment vertical="center"/>
    </xf>
    <xf numFmtId="0" fontId="17" fillId="0" borderId="0" xfId="0" applyFont="1" applyFill="1" applyBorder="1" applyAlignment="1">
      <alignment vertical="center"/>
    </xf>
    <xf numFmtId="4" fontId="6" fillId="0" borderId="0" xfId="0" applyNumberFormat="1" applyFont="1" applyFill="1" applyBorder="1" applyAlignment="1" applyProtection="1">
      <alignment horizontal="right" vertical="center"/>
    </xf>
    <xf numFmtId="0" fontId="17" fillId="0" borderId="0" xfId="0" applyFont="1" applyFill="1" applyAlignment="1">
      <alignment vertical="center"/>
    </xf>
    <xf numFmtId="164" fontId="7" fillId="0" borderId="0" xfId="0" applyNumberFormat="1" applyFont="1" applyFill="1" applyBorder="1" applyAlignment="1" applyProtection="1">
      <alignment horizontal="right" vertical="center"/>
    </xf>
    <xf numFmtId="0" fontId="17" fillId="0" borderId="0" xfId="0" applyFont="1" applyFill="1"/>
    <xf numFmtId="0" fontId="21" fillId="4" borderId="0" xfId="0" applyNumberFormat="1" applyFont="1" applyFill="1" applyBorder="1" applyAlignment="1" applyProtection="1">
      <alignment horizontal="left" vertical="center" indent="1"/>
    </xf>
    <xf numFmtId="0" fontId="21" fillId="4" borderId="0" xfId="0" applyNumberFormat="1" applyFont="1" applyFill="1" applyBorder="1" applyAlignment="1" applyProtection="1">
      <alignment vertical="center"/>
    </xf>
    <xf numFmtId="0" fontId="21" fillId="4" borderId="0" xfId="0" applyNumberFormat="1" applyFont="1" applyFill="1" applyBorder="1" applyAlignment="1" applyProtection="1">
      <alignment horizontal="right" vertical="center"/>
    </xf>
    <xf numFmtId="43" fontId="21" fillId="4" borderId="0" xfId="0" applyNumberFormat="1" applyFont="1" applyFill="1" applyBorder="1" applyAlignment="1" applyProtection="1">
      <alignment horizontal="right" vertical="center"/>
    </xf>
    <xf numFmtId="0" fontId="21" fillId="4" borderId="0" xfId="0" applyFont="1" applyFill="1" applyBorder="1" applyAlignment="1">
      <alignment vertical="center"/>
    </xf>
    <xf numFmtId="0" fontId="3" fillId="4" borderId="0" xfId="0" applyFont="1" applyFill="1" applyAlignment="1">
      <alignment horizontal="left" vertical="center" indent="2"/>
    </xf>
    <xf numFmtId="0" fontId="3" fillId="4" borderId="0" xfId="0" applyFont="1" applyFill="1" applyAlignment="1">
      <alignment vertical="center"/>
    </xf>
    <xf numFmtId="0" fontId="17" fillId="4" borderId="0" xfId="0" applyFont="1" applyFill="1" applyAlignment="1">
      <alignment vertical="center"/>
    </xf>
    <xf numFmtId="0" fontId="3" fillId="4" borderId="0" xfId="0" applyNumberFormat="1" applyFont="1" applyFill="1" applyBorder="1" applyAlignment="1" applyProtection="1">
      <alignment horizontal="left" vertical="center" indent="2"/>
    </xf>
    <xf numFmtId="0" fontId="3" fillId="4" borderId="0" xfId="0" applyNumberFormat="1" applyFont="1" applyFill="1" applyBorder="1" applyAlignment="1" applyProtection="1">
      <alignment vertical="center"/>
    </xf>
    <xf numFmtId="4" fontId="3" fillId="4" borderId="0" xfId="0" applyNumberFormat="1" applyFont="1" applyFill="1" applyBorder="1" applyAlignment="1" applyProtection="1">
      <alignment horizontal="right" vertical="center"/>
    </xf>
    <xf numFmtId="43" fontId="3" fillId="0" borderId="2" xfId="0" applyNumberFormat="1" applyFont="1" applyFill="1" applyBorder="1" applyAlignment="1" applyProtection="1">
      <alignment horizontal="right" vertical="center" indent="1"/>
    </xf>
    <xf numFmtId="43" fontId="3" fillId="0" borderId="3" xfId="0" applyNumberFormat="1" applyFont="1" applyFill="1" applyBorder="1" applyAlignment="1" applyProtection="1">
      <alignment horizontal="right" vertical="center" indent="1"/>
    </xf>
    <xf numFmtId="43" fontId="3" fillId="0" borderId="4" xfId="0" applyNumberFormat="1" applyFont="1" applyFill="1" applyBorder="1" applyAlignment="1" applyProtection="1">
      <alignment horizontal="right" vertical="center" indent="1"/>
    </xf>
    <xf numFmtId="43" fontId="3" fillId="0" borderId="5" xfId="0" applyNumberFormat="1" applyFont="1" applyFill="1" applyBorder="1" applyAlignment="1" applyProtection="1">
      <alignment horizontal="right" vertical="center" indent="1"/>
    </xf>
    <xf numFmtId="43" fontId="3" fillId="0" borderId="6" xfId="0" applyNumberFormat="1" applyFont="1" applyFill="1" applyBorder="1" applyAlignment="1" applyProtection="1">
      <alignment horizontal="right" vertical="center" indent="1"/>
    </xf>
    <xf numFmtId="43" fontId="3" fillId="0" borderId="7" xfId="0" applyNumberFormat="1" applyFont="1" applyFill="1" applyBorder="1" applyAlignment="1" applyProtection="1">
      <alignment horizontal="right" vertical="center" indent="1"/>
    </xf>
    <xf numFmtId="0" fontId="23" fillId="5" borderId="0" xfId="0" applyNumberFormat="1" applyFont="1" applyFill="1" applyBorder="1" applyAlignment="1" applyProtection="1">
      <alignment horizontal="left" vertical="center" indent="1"/>
    </xf>
    <xf numFmtId="0" fontId="23" fillId="5" borderId="0" xfId="0" applyNumberFormat="1" applyFont="1" applyFill="1" applyBorder="1" applyAlignment="1" applyProtection="1">
      <alignment vertical="center"/>
    </xf>
    <xf numFmtId="0" fontId="24" fillId="5" borderId="0" xfId="0" applyFont="1" applyFill="1" applyAlignment="1">
      <alignment vertical="center"/>
    </xf>
    <xf numFmtId="0" fontId="23" fillId="5" borderId="0" xfId="0" applyFont="1" applyFill="1" applyBorder="1" applyAlignment="1">
      <alignment vertical="center"/>
    </xf>
    <xf numFmtId="0" fontId="23" fillId="5" borderId="0" xfId="0" applyFont="1" applyFill="1" applyAlignment="1">
      <alignment vertical="center"/>
    </xf>
    <xf numFmtId="0" fontId="4" fillId="4" borderId="0" xfId="0" applyNumberFormat="1" applyFont="1" applyFill="1" applyBorder="1" applyAlignment="1" applyProtection="1">
      <alignment horizontal="left" vertical="center" indent="1"/>
    </xf>
    <xf numFmtId="0" fontId="4" fillId="4" borderId="0" xfId="0" applyNumberFormat="1" applyFont="1" applyFill="1" applyBorder="1" applyAlignment="1" applyProtection="1">
      <alignment vertical="center"/>
    </xf>
    <xf numFmtId="0" fontId="9" fillId="4" borderId="0" xfId="0" applyNumberFormat="1" applyFont="1" applyFill="1" applyBorder="1" applyAlignment="1" applyProtection="1">
      <alignment horizontal="right" vertical="center"/>
    </xf>
    <xf numFmtId="43" fontId="12" fillId="4" borderId="0" xfId="0" applyNumberFormat="1" applyFont="1" applyFill="1" applyBorder="1" applyAlignment="1" applyProtection="1">
      <alignment horizontal="right" vertical="center"/>
    </xf>
    <xf numFmtId="0" fontId="17" fillId="4" borderId="0" xfId="0" applyFont="1" applyFill="1" applyBorder="1" applyAlignment="1">
      <alignment vertical="center"/>
    </xf>
    <xf numFmtId="0" fontId="3" fillId="4" borderId="0" xfId="0" applyNumberFormat="1" applyFont="1" applyFill="1" applyBorder="1" applyAlignment="1" applyProtection="1">
      <alignment horizontal="left" vertical="center" indent="1"/>
    </xf>
    <xf numFmtId="0" fontId="22" fillId="0" borderId="0" xfId="0" applyFont="1" applyFill="1" applyBorder="1" applyAlignment="1">
      <alignment vertical="center"/>
    </xf>
    <xf numFmtId="0" fontId="23" fillId="5" borderId="0" xfId="0" applyFont="1" applyFill="1"/>
    <xf numFmtId="0" fontId="23" fillId="5" borderId="0" xfId="0" applyFont="1" applyFill="1" applyBorder="1"/>
    <xf numFmtId="0" fontId="23" fillId="5" borderId="0" xfId="0" applyNumberFormat="1" applyFont="1" applyFill="1" applyBorder="1" applyAlignment="1" applyProtection="1">
      <alignment horizontal="left" vertical="center"/>
    </xf>
    <xf numFmtId="0" fontId="17" fillId="4" borderId="0" xfId="0" applyFont="1" applyFill="1" applyBorder="1"/>
    <xf numFmtId="0" fontId="17" fillId="4" borderId="0" xfId="0" applyFont="1" applyFill="1"/>
    <xf numFmtId="0" fontId="3" fillId="0" borderId="0" xfId="0" applyFont="1" applyFill="1" applyBorder="1" applyAlignment="1"/>
    <xf numFmtId="0" fontId="3" fillId="0" borderId="0" xfId="0" applyFont="1" applyFill="1"/>
    <xf numFmtId="0" fontId="22" fillId="0" borderId="0" xfId="0" applyFont="1" applyFill="1" applyBorder="1" applyAlignment="1">
      <alignment horizontal="center" vertical="center"/>
    </xf>
    <xf numFmtId="0" fontId="22" fillId="2" borderId="0" xfId="0" applyFont="1" applyFill="1" applyBorder="1" applyAlignment="1">
      <alignment horizontal="center" vertical="center"/>
    </xf>
    <xf numFmtId="0" fontId="22" fillId="2" borderId="0" xfId="0" applyFont="1" applyFill="1" applyBorder="1" applyAlignment="1">
      <alignment horizontal="right" vertical="center"/>
    </xf>
    <xf numFmtId="0" fontId="22" fillId="0" borderId="0" xfId="0" applyFont="1" applyFill="1" applyBorder="1" applyAlignment="1">
      <alignment horizontal="right" vertical="center"/>
    </xf>
    <xf numFmtId="43" fontId="24" fillId="0" borderId="1" xfId="0" applyNumberFormat="1" applyFont="1" applyFill="1" applyBorder="1" applyAlignment="1">
      <alignment vertical="center"/>
    </xf>
    <xf numFmtId="0" fontId="22" fillId="2" borderId="0" xfId="0" applyFont="1" applyFill="1" applyBorder="1" applyAlignment="1">
      <alignment horizontal="left" vertical="center" indent="1"/>
    </xf>
    <xf numFmtId="0" fontId="26" fillId="0" borderId="0" xfId="0" applyNumberFormat="1" applyFont="1" applyFill="1" applyBorder="1" applyAlignment="1" applyProtection="1">
      <alignment horizontal="left" indent="2"/>
    </xf>
    <xf numFmtId="0" fontId="5" fillId="0" borderId="0" xfId="0" applyFont="1" applyFill="1" applyBorder="1" applyAlignment="1">
      <alignment horizontal="right"/>
    </xf>
    <xf numFmtId="167" fontId="3" fillId="4" borderId="0" xfId="0" applyNumberFormat="1" applyFont="1" applyFill="1" applyBorder="1" applyAlignment="1" applyProtection="1">
      <alignment horizontal="right" vertical="center" indent="1"/>
    </xf>
    <xf numFmtId="167" fontId="23" fillId="5" borderId="0" xfId="0" applyNumberFormat="1" applyFont="1" applyFill="1" applyBorder="1" applyAlignment="1" applyProtection="1">
      <alignment horizontal="right" vertical="center"/>
    </xf>
    <xf numFmtId="167" fontId="24" fillId="2" borderId="0" xfId="0" applyNumberFormat="1" applyFont="1" applyFill="1" applyBorder="1" applyAlignment="1" applyProtection="1">
      <alignment horizontal="center" vertical="center"/>
    </xf>
    <xf numFmtId="167" fontId="23" fillId="5" borderId="0" xfId="0" applyNumberFormat="1" applyFont="1" applyFill="1" applyAlignment="1">
      <alignment vertical="center"/>
    </xf>
    <xf numFmtId="167" fontId="24" fillId="2" borderId="0" xfId="0" applyNumberFormat="1" applyFont="1" applyFill="1" applyBorder="1" applyAlignment="1" applyProtection="1">
      <alignment horizontal="right" vertical="center" indent="1"/>
    </xf>
    <xf numFmtId="167" fontId="24" fillId="2" borderId="0" xfId="0" applyNumberFormat="1" applyFont="1" applyFill="1" applyBorder="1" applyAlignment="1">
      <alignment vertical="center"/>
    </xf>
    <xf numFmtId="43" fontId="3" fillId="0" borderId="2" xfId="0" applyNumberFormat="1" applyFont="1" applyFill="1" applyBorder="1" applyAlignment="1" applyProtection="1">
      <alignment horizontal="right" vertical="center"/>
    </xf>
    <xf numFmtId="43" fontId="3" fillId="0" borderId="3" xfId="0" applyNumberFormat="1" applyFont="1" applyFill="1" applyBorder="1" applyAlignment="1" applyProtection="1">
      <alignment horizontal="right" vertical="center"/>
    </xf>
    <xf numFmtId="43" fontId="3" fillId="0" borderId="4" xfId="0" applyNumberFormat="1" applyFont="1" applyFill="1" applyBorder="1" applyAlignment="1" applyProtection="1">
      <alignment horizontal="right" vertical="center"/>
    </xf>
    <xf numFmtId="43" fontId="3" fillId="0" borderId="5" xfId="0" applyNumberFormat="1" applyFont="1" applyFill="1" applyBorder="1" applyAlignment="1" applyProtection="1">
      <alignment horizontal="right" vertical="center"/>
    </xf>
    <xf numFmtId="43" fontId="3" fillId="0" borderId="6" xfId="0" applyNumberFormat="1" applyFont="1" applyFill="1" applyBorder="1" applyAlignment="1" applyProtection="1">
      <alignment horizontal="right" vertical="center"/>
    </xf>
    <xf numFmtId="43" fontId="3" fillId="0" borderId="7" xfId="0" applyNumberFormat="1" applyFont="1" applyFill="1" applyBorder="1" applyAlignment="1" applyProtection="1">
      <alignment horizontal="right" vertical="center"/>
    </xf>
    <xf numFmtId="0" fontId="3" fillId="2" borderId="0" xfId="0" applyFont="1" applyFill="1" applyAlignment="1">
      <alignment vertical="center"/>
    </xf>
    <xf numFmtId="0" fontId="0" fillId="0" borderId="0" xfId="0" applyFill="1" applyBorder="1" applyAlignment="1">
      <alignment vertical="center"/>
    </xf>
    <xf numFmtId="0" fontId="0" fillId="0" borderId="0" xfId="0" applyFill="1" applyBorder="1"/>
    <xf numFmtId="0" fontId="0" fillId="0" borderId="0" xfId="0" applyFill="1" applyBorder="1" applyAlignment="1">
      <alignment horizontal="right"/>
    </xf>
    <xf numFmtId="0" fontId="25" fillId="0" borderId="0" xfId="0" applyFont="1" applyFill="1" applyBorder="1"/>
    <xf numFmtId="0" fontId="6" fillId="0" borderId="0" xfId="0" applyFont="1" applyFill="1" applyBorder="1" applyAlignment="1">
      <alignment horizontal="left" vertical="center" indent="2"/>
    </xf>
    <xf numFmtId="0" fontId="2" fillId="0" borderId="0" xfId="0" applyFont="1" applyFill="1" applyAlignment="1">
      <alignment vertical="center"/>
    </xf>
    <xf numFmtId="4" fontId="6" fillId="2" borderId="0" xfId="0" applyNumberFormat="1" applyFont="1" applyFill="1" applyBorder="1" applyAlignment="1" applyProtection="1">
      <alignment horizontal="right" vertical="center"/>
    </xf>
    <xf numFmtId="0" fontId="6" fillId="2" borderId="0" xfId="0" applyFont="1" applyFill="1" applyBorder="1" applyAlignment="1">
      <alignment horizontal="left" vertical="center" indent="2"/>
    </xf>
    <xf numFmtId="0" fontId="25" fillId="2" borderId="0" xfId="0" applyFont="1" applyFill="1" applyBorder="1"/>
    <xf numFmtId="4" fontId="9" fillId="2" borderId="0" xfId="0" applyNumberFormat="1" applyFont="1" applyFill="1" applyBorder="1" applyAlignment="1" applyProtection="1">
      <alignment horizontal="right" vertical="center"/>
    </xf>
    <xf numFmtId="165" fontId="9" fillId="2" borderId="0" xfId="0" applyNumberFormat="1" applyFont="1" applyFill="1" applyBorder="1" applyAlignment="1" applyProtection="1">
      <alignment horizontal="right" vertical="center"/>
    </xf>
    <xf numFmtId="0" fontId="9" fillId="2" borderId="0" xfId="0" applyFont="1" applyFill="1" applyBorder="1" applyAlignment="1">
      <alignment horizontal="left" vertical="center" indent="2"/>
    </xf>
    <xf numFmtId="166" fontId="9" fillId="2" borderId="0" xfId="0" applyNumberFormat="1" applyFont="1" applyFill="1" applyBorder="1" applyAlignment="1" applyProtection="1">
      <alignment horizontal="right" vertical="center"/>
    </xf>
    <xf numFmtId="0" fontId="25" fillId="0" borderId="0" xfId="0" applyFont="1" applyFill="1" applyBorder="1" applyAlignment="1">
      <alignment vertical="center"/>
    </xf>
    <xf numFmtId="0" fontId="4" fillId="2" borderId="0" xfId="0" applyFont="1" applyFill="1" applyBorder="1" applyAlignment="1">
      <alignment horizontal="left" vertical="center" indent="1"/>
    </xf>
    <xf numFmtId="43" fontId="9" fillId="2" borderId="0" xfId="0" applyNumberFormat="1" applyFont="1" applyFill="1" applyBorder="1" applyAlignment="1" applyProtection="1">
      <alignment horizontal="right" vertical="center"/>
    </xf>
    <xf numFmtId="165" fontId="9" fillId="2" borderId="0" xfId="0" applyNumberFormat="1" applyFont="1" applyFill="1" applyBorder="1" applyAlignment="1" applyProtection="1">
      <alignment horizontal="center" vertical="center"/>
    </xf>
    <xf numFmtId="165" fontId="9" fillId="0" borderId="8" xfId="0" applyNumberFormat="1" applyFont="1" applyFill="1" applyBorder="1" applyAlignment="1" applyProtection="1">
      <alignment horizontal="center" vertical="center"/>
    </xf>
    <xf numFmtId="165" fontId="9" fillId="0" borderId="9" xfId="0" applyNumberFormat="1" applyFont="1" applyFill="1" applyBorder="1" applyAlignment="1" applyProtection="1">
      <alignment horizontal="center" vertical="center"/>
    </xf>
    <xf numFmtId="165" fontId="9" fillId="0" borderId="10" xfId="0" applyNumberFormat="1" applyFont="1" applyFill="1" applyBorder="1" applyAlignment="1" applyProtection="1">
      <alignment horizontal="center" vertical="center"/>
    </xf>
    <xf numFmtId="0" fontId="6" fillId="0" borderId="0" xfId="0" applyFont="1" applyFill="1" applyBorder="1" applyAlignment="1">
      <alignment horizontal="right"/>
    </xf>
    <xf numFmtId="0" fontId="19" fillId="5" borderId="0" xfId="0" applyFont="1" applyFill="1" applyBorder="1" applyAlignment="1">
      <alignment horizontal="left" vertical="center" indent="2"/>
    </xf>
    <xf numFmtId="4" fontId="19" fillId="5" borderId="0" xfId="0" applyNumberFormat="1" applyFont="1" applyFill="1" applyBorder="1" applyAlignment="1" applyProtection="1">
      <alignment horizontal="right" vertical="center"/>
    </xf>
    <xf numFmtId="4" fontId="19" fillId="5" borderId="0" xfId="0" applyNumberFormat="1" applyFont="1" applyFill="1" applyBorder="1" applyAlignment="1" applyProtection="1">
      <alignment horizontal="center" vertical="center"/>
    </xf>
    <xf numFmtId="4" fontId="19" fillId="5" borderId="0" xfId="0" applyNumberFormat="1" applyFont="1" applyFill="1" applyBorder="1" applyAlignment="1" applyProtection="1">
      <alignment horizontal="left" vertical="center" wrapText="1" indent="1"/>
    </xf>
    <xf numFmtId="4" fontId="19" fillId="5" borderId="0" xfId="0" applyNumberFormat="1" applyFont="1" applyFill="1" applyBorder="1" applyAlignment="1" applyProtection="1">
      <alignment horizontal="left" vertical="center" indent="1"/>
    </xf>
    <xf numFmtId="0" fontId="6" fillId="0" borderId="0" xfId="0" applyFont="1" applyFill="1" applyBorder="1" applyAlignment="1">
      <alignment horizontal="right" vertical="center"/>
    </xf>
    <xf numFmtId="0" fontId="3" fillId="0" borderId="0" xfId="0" applyFont="1" applyFill="1" applyBorder="1" applyAlignment="1">
      <alignment horizontal="left" vertical="center" wrapText="1" indent="1"/>
    </xf>
    <xf numFmtId="4" fontId="3" fillId="0" borderId="0" xfId="0" applyNumberFormat="1" applyFont="1" applyFill="1" applyBorder="1" applyAlignment="1" applyProtection="1">
      <alignment horizontal="right" vertical="center" indent="1"/>
    </xf>
    <xf numFmtId="4" fontId="6" fillId="0" borderId="11" xfId="0" applyNumberFormat="1" applyFont="1" applyFill="1" applyBorder="1" applyAlignment="1" applyProtection="1">
      <alignment horizontal="center" vertical="center"/>
    </xf>
    <xf numFmtId="0" fontId="28" fillId="6" borderId="0" xfId="0" applyFont="1" applyFill="1" applyAlignment="1">
      <alignment horizontal="left" vertical="center"/>
    </xf>
    <xf numFmtId="0" fontId="29" fillId="6" borderId="0" xfId="0" applyFont="1" applyFill="1" applyAlignment="1">
      <alignment vertical="center"/>
    </xf>
    <xf numFmtId="0" fontId="27" fillId="6" borderId="0" xfId="0" applyFont="1" applyFill="1" applyAlignment="1">
      <alignment vertical="center"/>
    </xf>
    <xf numFmtId="0" fontId="27" fillId="0" borderId="0" xfId="0" applyFont="1" applyAlignment="1">
      <alignment vertical="center"/>
    </xf>
    <xf numFmtId="0" fontId="1" fillId="0" borderId="0" xfId="0" applyFont="1" applyAlignment="1">
      <alignment vertical="center"/>
    </xf>
    <xf numFmtId="0" fontId="1" fillId="0" borderId="0" xfId="0" applyFont="1" applyAlignment="1">
      <alignment horizontal="left" vertical="center" indent="1"/>
    </xf>
    <xf numFmtId="0" fontId="30" fillId="0" borderId="0" xfId="0" applyFont="1" applyAlignment="1">
      <alignment vertical="center"/>
    </xf>
    <xf numFmtId="0" fontId="39" fillId="0" borderId="0" xfId="1" applyAlignment="1" applyProtection="1">
      <alignment vertical="center"/>
    </xf>
    <xf numFmtId="0" fontId="31" fillId="0" borderId="0" xfId="0" applyFont="1" applyAlignment="1">
      <alignment vertical="center"/>
    </xf>
    <xf numFmtId="0" fontId="32" fillId="0" borderId="0" xfId="0" applyFont="1" applyAlignment="1">
      <alignment horizontal="left" vertical="center" indent="1"/>
    </xf>
    <xf numFmtId="0" fontId="32" fillId="0" borderId="0" xfId="0" applyFont="1" applyAlignment="1">
      <alignment vertical="center" wrapText="1"/>
    </xf>
    <xf numFmtId="0" fontId="32" fillId="0" borderId="0" xfId="0" applyFont="1" applyAlignment="1">
      <alignment horizontal="left" vertical="center" wrapText="1" indent="1"/>
    </xf>
    <xf numFmtId="0" fontId="32" fillId="0" borderId="0" xfId="0" applyFont="1" applyAlignment="1">
      <alignment vertical="center"/>
    </xf>
    <xf numFmtId="0" fontId="32" fillId="0" borderId="0" xfId="0" applyFont="1" applyAlignment="1" applyProtection="1">
      <alignment vertical="center" wrapText="1"/>
      <protection hidden="1"/>
    </xf>
    <xf numFmtId="0" fontId="32" fillId="0" borderId="0" xfId="0" applyFont="1" applyAlignment="1" applyProtection="1">
      <alignment horizontal="left" vertical="center" wrapText="1" indent="1"/>
      <protection hidden="1"/>
    </xf>
    <xf numFmtId="0" fontId="1" fillId="0" borderId="0" xfId="0" applyFont="1" applyAlignment="1" applyProtection="1">
      <alignment horizontal="left" vertical="center" wrapText="1" indent="1"/>
      <protection hidden="1"/>
    </xf>
    <xf numFmtId="0" fontId="32" fillId="0" borderId="0" xfId="0" applyFont="1" applyAlignment="1" applyProtection="1">
      <alignment vertical="center"/>
      <protection hidden="1"/>
    </xf>
    <xf numFmtId="0" fontId="32" fillId="0" borderId="0" xfId="0" applyFont="1" applyAlignment="1" applyProtection="1">
      <alignment horizontal="left" vertical="center" indent="1"/>
      <protection hidden="1"/>
    </xf>
    <xf numFmtId="0" fontId="1" fillId="0" borderId="0" xfId="0" applyFont="1" applyAlignment="1" applyProtection="1">
      <alignment horizontal="left" vertical="center" indent="1"/>
      <protection hidden="1"/>
    </xf>
    <xf numFmtId="0" fontId="33" fillId="0" borderId="0" xfId="0" applyFont="1" applyAlignment="1">
      <alignment vertical="center"/>
    </xf>
    <xf numFmtId="0" fontId="34" fillId="0" borderId="0" xfId="1" applyFont="1" applyAlignment="1" applyProtection="1">
      <alignment horizontal="left" vertical="center" indent="1"/>
    </xf>
    <xf numFmtId="0" fontId="0" fillId="0" borderId="0" xfId="0" applyAlignment="1" applyProtection="1">
      <alignment horizontal="left"/>
      <protection hidden="1"/>
    </xf>
    <xf numFmtId="0" fontId="0" fillId="0" borderId="0" xfId="0" applyProtection="1">
      <protection hidden="1"/>
    </xf>
    <xf numFmtId="0" fontId="8" fillId="0" borderId="0" xfId="0" applyFont="1" applyAlignment="1" applyProtection="1">
      <alignment vertical="center"/>
      <protection hidden="1"/>
    </xf>
    <xf numFmtId="0" fontId="0" fillId="0" borderId="0" xfId="0" applyAlignment="1" applyProtection="1">
      <alignment vertical="center"/>
      <protection hidden="1"/>
    </xf>
    <xf numFmtId="0" fontId="35" fillId="0" borderId="0" xfId="0" applyFont="1" applyAlignment="1" applyProtection="1">
      <alignment horizontal="left"/>
      <protection hidden="1"/>
    </xf>
    <xf numFmtId="0" fontId="36" fillId="0" borderId="0" xfId="0" applyFont="1" applyProtection="1">
      <protection hidden="1"/>
    </xf>
    <xf numFmtId="0" fontId="36" fillId="0" borderId="0" xfId="0" applyFont="1" applyAlignment="1" applyProtection="1">
      <alignment horizontal="left"/>
      <protection hidden="1"/>
    </xf>
    <xf numFmtId="0" fontId="0" fillId="0" borderId="0" xfId="0" applyAlignment="1" applyProtection="1">
      <alignment wrapText="1"/>
      <protection hidden="1"/>
    </xf>
    <xf numFmtId="0" fontId="37" fillId="0" borderId="0" xfId="0" applyFont="1" applyProtection="1">
      <protection hidden="1"/>
    </xf>
    <xf numFmtId="0" fontId="38" fillId="0" borderId="0" xfId="0" applyFont="1" applyAlignment="1" applyProtection="1">
      <alignment horizontal="left"/>
      <protection hidden="1"/>
    </xf>
    <xf numFmtId="0" fontId="38" fillId="0" borderId="0" xfId="0" applyFont="1" applyProtection="1">
      <protection hidden="1"/>
    </xf>
    <xf numFmtId="0" fontId="3" fillId="0" borderId="0" xfId="0" applyFont="1" applyProtection="1">
      <protection hidden="1"/>
    </xf>
    <xf numFmtId="0" fontId="3" fillId="0" borderId="0" xfId="0" applyFont="1"/>
    <xf numFmtId="0" fontId="4" fillId="0" borderId="12" xfId="0" applyFont="1" applyBorder="1" applyAlignment="1">
      <alignment vertical="center"/>
    </xf>
    <xf numFmtId="0" fontId="39" fillId="0" borderId="0" xfId="1" applyFill="1" applyAlignment="1" applyProtection="1">
      <alignment vertical="center"/>
      <protection hidden="1"/>
    </xf>
    <xf numFmtId="0" fontId="40" fillId="0" borderId="0" xfId="1" applyFont="1" applyFill="1" applyBorder="1" applyAlignment="1" applyProtection="1">
      <alignment vertical="center"/>
      <protection hidden="1"/>
    </xf>
    <xf numFmtId="0" fontId="2" fillId="3" borderId="0" xfId="0" applyFont="1" applyFill="1" applyAlignment="1">
      <alignment horizontal="left" vertical="center"/>
    </xf>
    <xf numFmtId="0" fontId="19" fillId="2" borderId="0" xfId="0" applyFont="1" applyFill="1" applyBorder="1" applyAlignment="1">
      <alignment horizontal="left" vertical="center" wrapText="1" indent="1"/>
    </xf>
  </cellXfs>
  <cellStyles count="2">
    <cellStyle name="Hyperlink" xfId="1" builtinId="8" customBuiltin="1"/>
    <cellStyle name="Normal" xfId="0" builtinId="0"/>
  </cellStyles>
  <dxfs count="2">
    <dxf>
      <fill>
        <patternFill patternType="lightGray"/>
      </fill>
    </dxf>
    <dxf>
      <fill>
        <patternFill patternType="lightGray">
          <bgColor indexed="65"/>
        </patternFill>
      </fill>
      <border>
        <left/>
        <right/>
        <top/>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00C00"/>
      <rgbColor rgb="00F2F2F2"/>
      <rgbColor rgb="00F26B61"/>
      <rgbColor rgb="00A0CC41"/>
      <rgbColor rgb="00376092"/>
      <rgbColor rgb="00FFF3B9"/>
      <rgbColor rgb="00FFA099"/>
      <rgbColor rgb="00ACD8F1"/>
      <rgbColor rgb="00D9372B"/>
      <rgbColor rgb="006E9912"/>
      <rgbColor rgb="00244062"/>
      <rgbColor rgb="00FFE14F"/>
      <rgbColor rgb="00404040"/>
      <rgbColor rgb="0059B1E2"/>
      <rgbColor rgb="00D9D9D9"/>
      <rgbColor rgb="00A6A6A6"/>
      <rgbColor rgb="00309DDB"/>
      <rgbColor rgb="00B3DB84"/>
      <rgbColor rgb="00DB8E84"/>
      <rgbColor rgb="0099779D"/>
      <rgbColor rgb="00FFE14F"/>
      <rgbColor rgb="00D9C293"/>
      <rgbColor rgb="00004269"/>
      <rgbColor rgb="00597A7B"/>
      <rgbColor rgb="00004269"/>
      <rgbColor rgb="00587F03"/>
      <rgbColor rgb="00B3122D"/>
      <rgbColor rgb="0057445A"/>
      <rgbColor rgb="00EFA143"/>
      <rgbColor rgb="006D4129"/>
      <rgbColor rgb="00309DDB"/>
      <rgbColor rgb="00DDDDDD"/>
      <rgbColor rgb="00B8CCE4"/>
      <rgbColor rgb="00D6EBF8"/>
      <rgbColor rgb="00BBE560"/>
      <rgbColor rgb="00FFF9DC"/>
      <rgbColor rgb="00DCE6F1"/>
      <rgbColor rgb="00FFCFCC"/>
      <rgbColor rgb="00808080"/>
      <rgbColor rgb="00FFFFFF"/>
      <rgbColor rgb="0095B3D7"/>
      <rgbColor rgb="0083C4E9"/>
      <rgbColor rgb="00FFE772"/>
      <rgbColor rgb="00F0B873"/>
      <rgbColor rgb="00F0AD5B"/>
      <rgbColor rgb="00EFA143"/>
      <rgbColor rgb="00262626"/>
      <rgbColor rgb="00BFBFBF"/>
      <rgbColor rgb="00309DDB"/>
      <rgbColor rgb="0086B327"/>
      <rgbColor rgb="00587F03"/>
      <rgbColor rgb="006D4129"/>
      <rgbColor rgb="00000000"/>
      <rgbColor rgb="00595959"/>
      <rgbColor rgb="000D0D0D"/>
      <rgbColor rgb="00808080"/>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spreadsheet123.com/calculators/wedding-budget?utm_source=wedding-budget-calculator&amp;utm_medium=logo&amp;utm_campaign=templates" TargetMode="External"/><Relationship Id="rId2" Type="http://schemas.openxmlformats.org/officeDocument/2006/relationships/image" Target="../media/image1.png"/><Relationship Id="rId1" Type="http://schemas.openxmlformats.org/officeDocument/2006/relationships/hyperlink" Target="https://www.spreadsheet123.com/calculators/wedding-budget?utm_source=wedding-budget-calculator&amp;utm_medium=social-prompt&amp;utm_campaign=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www.spreadsheet123.com/calculators/wedding-budget?utm_source=wedding-budget-calculator&amp;utm_medium=social-prompt&amp;utm_campaign=templates" TargetMode="External"/><Relationship Id="rId2" Type="http://schemas.openxmlformats.org/officeDocument/2006/relationships/image" Target="../media/image2.png"/><Relationship Id="rId1" Type="http://schemas.openxmlformats.org/officeDocument/2006/relationships/hyperlink" Target="https://www.spreadsheet123.com/calculators/wedding-budget?utm_source=wedding-budget-calculator&amp;utm_medium=logo&amp;utm_campaign=templates" TargetMode="External"/><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4</xdr:row>
      <xdr:rowOff>0</xdr:rowOff>
    </xdr:from>
    <xdr:to>
      <xdr:col>13</xdr:col>
      <xdr:colOff>517275</xdr:colOff>
      <xdr:row>11</xdr:row>
      <xdr:rowOff>53550</xdr:rowOff>
    </xdr:to>
    <xdr:pic>
      <xdr:nvPicPr>
        <xdr:cNvPr id="22" name="Picture 2">
          <a:hlinkClick xmlns:r="http://schemas.openxmlformats.org/officeDocument/2006/relationships" r:id="rId1" tooltip="Share your opinion on social media"/>
          <a:extLst>
            <a:ext uri="{FF2B5EF4-FFF2-40B4-BE49-F238E27FC236}">
              <a16:creationId xmlns:a16="http://schemas.microsoft.com/office/drawing/2014/main" id="{24383B7A-01D2-435F-AC1E-CC579EE46F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8953500" y="981075"/>
          <a:ext cx="3231900" cy="1368000"/>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76200</xdr:colOff>
      <xdr:row>0</xdr:row>
      <xdr:rowOff>38100</xdr:rowOff>
    </xdr:from>
    <xdr:to>
      <xdr:col>9</xdr:col>
      <xdr:colOff>76200</xdr:colOff>
      <xdr:row>0</xdr:row>
      <xdr:rowOff>419100</xdr:rowOff>
    </xdr:to>
    <xdr:pic>
      <xdr:nvPicPr>
        <xdr:cNvPr id="24" name="Picture 75" descr="white-logo">
          <a:hlinkClick xmlns:r="http://schemas.openxmlformats.org/officeDocument/2006/relationships" r:id="rId3" tooltip="Spreadsheet123.com"/>
          <a:extLst>
            <a:ext uri="{FF2B5EF4-FFF2-40B4-BE49-F238E27FC236}">
              <a16:creationId xmlns:a16="http://schemas.microsoft.com/office/drawing/2014/main" id="{271CA51D-2DAF-4198-96BF-1C23F68D395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610350" y="38100"/>
          <a:ext cx="169545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447675</xdr:colOff>
      <xdr:row>0</xdr:row>
      <xdr:rowOff>28575</xdr:rowOff>
    </xdr:from>
    <xdr:to>
      <xdr:col>7</xdr:col>
      <xdr:colOff>47625</xdr:colOff>
      <xdr:row>0</xdr:row>
      <xdr:rowOff>409575</xdr:rowOff>
    </xdr:to>
    <xdr:pic>
      <xdr:nvPicPr>
        <xdr:cNvPr id="1099" name="Picture 75" descr="white-logo">
          <a:hlinkClick xmlns:r="http://schemas.openxmlformats.org/officeDocument/2006/relationships" r:id="rId1" tooltip="Spreadsheet123.com"/>
          <a:extLst>
            <a:ext uri="{FF2B5EF4-FFF2-40B4-BE49-F238E27FC236}">
              <a16:creationId xmlns:a16="http://schemas.microsoft.com/office/drawing/2014/main" id="{00000000-0008-0000-0100-00004B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76925" y="28575"/>
          <a:ext cx="169545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609599</xdr:colOff>
      <xdr:row>4</xdr:row>
      <xdr:rowOff>0</xdr:rowOff>
    </xdr:from>
    <xdr:to>
      <xdr:col>11</xdr:col>
      <xdr:colOff>517274</xdr:colOff>
      <xdr:row>7</xdr:row>
      <xdr:rowOff>215475</xdr:rowOff>
    </xdr:to>
    <xdr:pic>
      <xdr:nvPicPr>
        <xdr:cNvPr id="21" name="Picture 2">
          <a:hlinkClick xmlns:r="http://schemas.openxmlformats.org/officeDocument/2006/relationships" r:id="rId3" tooltip="Share your opinion on social media"/>
          <a:extLst>
            <a:ext uri="{FF2B5EF4-FFF2-40B4-BE49-F238E27FC236}">
              <a16:creationId xmlns:a16="http://schemas.microsoft.com/office/drawing/2014/main" id="{E622F1F7-249F-4939-AF29-DFE9F33EA95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8191499" y="1028700"/>
          <a:ext cx="3231900" cy="1368000"/>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4562481</xdr:colOff>
      <xdr:row>0</xdr:row>
      <xdr:rowOff>28575</xdr:rowOff>
    </xdr:from>
    <xdr:to>
      <xdr:col>2</xdr:col>
      <xdr:colOff>1054649</xdr:colOff>
      <xdr:row>0</xdr:row>
      <xdr:rowOff>352575</xdr:rowOff>
    </xdr:to>
    <xdr:pic>
      <xdr:nvPicPr>
        <xdr:cNvPr id="2" name="Picture 3">
          <a:extLst>
            <a:ext uri="{FF2B5EF4-FFF2-40B4-BE49-F238E27FC236}">
              <a16:creationId xmlns:a16="http://schemas.microsoft.com/office/drawing/2014/main" id="{A4B62A29-65D1-4F37-8FD7-49E9C570CE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743456" y="28575"/>
          <a:ext cx="1454693" cy="324000"/>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spreadsheet123.com/calculators/wedding-budget?utm_source=wedding-budget-calculator&amp;utm_medium=title&amp;utm_campaign=templates" TargetMode="External"/><Relationship Id="rId7" Type="http://schemas.openxmlformats.org/officeDocument/2006/relationships/drawing" Target="../drawings/drawing1.xml"/><Relationship Id="rId2" Type="http://schemas.openxmlformats.org/officeDocument/2006/relationships/hyperlink" Target="https://www.spreadsheet123.com/ExcelTemplates/weekly-budget-spreadsheet?utm_source=wedding-budget-calculator&amp;utm_medium=related&amp;utm_campaign=templates" TargetMode="External"/><Relationship Id="rId1" Type="http://schemas.openxmlformats.org/officeDocument/2006/relationships/hyperlink" Target="https://lar.spreadsheet123.com/ExcelTemplates/wedding-budget-planner?utm_source=wedding-budget-calculator&amp;utm_medium=related&amp;utm_campaign=templates" TargetMode="External"/><Relationship Id="rId6" Type="http://schemas.openxmlformats.org/officeDocument/2006/relationships/printerSettings" Target="../printerSettings/printerSettings1.bin"/><Relationship Id="rId5" Type="http://schemas.openxmlformats.org/officeDocument/2006/relationships/hyperlink" Target="https://www.spreadsheet123.com/ExcelTemplates/wedding-guest-list?utm_source=wedding-budget-calculator&amp;utm_medium=related&amp;utm_campaign=templates" TargetMode="External"/><Relationship Id="rId4" Type="http://schemas.openxmlformats.org/officeDocument/2006/relationships/hyperlink" Target="https://www.spreadsheet123.com/ExcelTemplates/wedding-checklist?utm_source=wedding-budget-calculator&amp;utm_medium=related&amp;utm_campaign=templates"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spreadsheet123.com/calculators/wedding-budget?utm_source=wedding-budget-calculator&amp;utm_medium=title&amp;utm_campaign=templates" TargetMode="External"/><Relationship Id="rId7" Type="http://schemas.openxmlformats.org/officeDocument/2006/relationships/drawing" Target="../drawings/drawing2.xml"/><Relationship Id="rId2" Type="http://schemas.openxmlformats.org/officeDocument/2006/relationships/hyperlink" Target="https://www.spreadsheet123.com/ExcelTemplates/weekly-budget-spreadsheet?utm_source=wedding-budget-calculator&amp;utm_medium=related&amp;utm_campaign=templates" TargetMode="External"/><Relationship Id="rId1" Type="http://schemas.openxmlformats.org/officeDocument/2006/relationships/hyperlink" Target="https://lar.spreadsheet123.com/ExcelTemplates/wedding-budget-planner?utm_source=wedding-budget-calculator&amp;utm_medium=related&amp;utm_campaign=templates" TargetMode="External"/><Relationship Id="rId6" Type="http://schemas.openxmlformats.org/officeDocument/2006/relationships/printerSettings" Target="../printerSettings/printerSettings2.bin"/><Relationship Id="rId5" Type="http://schemas.openxmlformats.org/officeDocument/2006/relationships/hyperlink" Target="https://www.spreadsheet123.com/ExcelTemplates/wedding-guest-list?utm_source=wedding-budget-calculator&amp;utm_medium=related&amp;utm_campaign=templates" TargetMode="External"/><Relationship Id="rId4" Type="http://schemas.openxmlformats.org/officeDocument/2006/relationships/hyperlink" Target="https://www.spreadsheet123.com/ExcelTemplates/wedding-checklist?utm_source=wedding-budget-calculator&amp;utm_medium=related&amp;utm_campaign=templates"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spreadsheet123.com/ExcelTemplates/weekly-timecard-template" TargetMode="External"/><Relationship Id="rId1" Type="http://schemas.openxmlformats.org/officeDocument/2006/relationships/hyperlink" Target="https://www.spreadsheet123.com/EULA/privateuse-EULA.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28"/>
  <sheetViews>
    <sheetView showGridLines="0" tabSelected="1" workbookViewId="0">
      <selection activeCell="P28" sqref="P28"/>
    </sheetView>
  </sheetViews>
  <sheetFormatPr defaultRowHeight="15" x14ac:dyDescent="0.25"/>
  <cols>
    <col min="1" max="1" width="16.5703125" style="4" customWidth="1"/>
    <col min="2" max="4" width="12.28515625" style="4" customWidth="1"/>
    <col min="5" max="5" width="8.5703125" style="4" customWidth="1"/>
    <col min="6" max="8" width="12.28515625" style="4" customWidth="1"/>
    <col min="9" max="9" width="13.140625" style="4" customWidth="1"/>
    <col min="10" max="10" width="1.7109375" style="4" customWidth="1"/>
    <col min="11" max="11" width="9.140625" style="4"/>
    <col min="12" max="12" width="31.5703125" customWidth="1"/>
    <col min="17" max="16384" width="9.140625" style="4"/>
  </cols>
  <sheetData>
    <row r="1" spans="1:16" s="3" customFormat="1" ht="35.1" customHeight="1" x14ac:dyDescent="0.25">
      <c r="A1" s="150" t="s">
        <v>0</v>
      </c>
      <c r="B1" s="150"/>
      <c r="C1" s="150"/>
      <c r="D1" s="150"/>
      <c r="E1" s="150"/>
      <c r="F1" s="150"/>
      <c r="G1" s="150"/>
      <c r="H1" s="150"/>
      <c r="I1" s="150"/>
      <c r="J1" s="150"/>
      <c r="L1" s="135"/>
      <c r="M1" s="135"/>
      <c r="N1" s="135"/>
      <c r="O1" s="135"/>
      <c r="P1" s="135"/>
    </row>
    <row r="2" spans="1:16" s="61" customFormat="1" ht="18" customHeight="1" x14ac:dyDescent="0.2">
      <c r="A2" s="60"/>
      <c r="B2" s="60"/>
      <c r="C2" s="60"/>
      <c r="D2" s="60"/>
      <c r="E2" s="60"/>
      <c r="F2" s="60"/>
      <c r="G2" s="60"/>
      <c r="H2" s="60"/>
      <c r="J2" s="109" t="str">
        <f ca="1">"© 2013-"&amp;YEAR(TODAY())&amp;" Spreadsheet123 LTD"</f>
        <v>© 2013-2021 Spreadsheet123 LTD</v>
      </c>
      <c r="L2" s="148" t="s">
        <v>92</v>
      </c>
      <c r="M2" s="145"/>
      <c r="N2" s="145"/>
      <c r="O2" s="145"/>
      <c r="P2" s="145"/>
    </row>
    <row r="3" spans="1:16" s="12" customFormat="1" ht="18" customHeight="1" x14ac:dyDescent="0.25">
      <c r="A3" s="6"/>
      <c r="B3" s="6"/>
      <c r="C3" s="6"/>
      <c r="D3" s="6"/>
      <c r="E3" s="6"/>
      <c r="F3" s="6"/>
      <c r="G3" s="6"/>
      <c r="H3" s="6"/>
      <c r="I3" s="7"/>
      <c r="J3" s="7"/>
      <c r="L3" s="86"/>
      <c r="M3" s="146"/>
      <c r="N3" s="146"/>
      <c r="O3" s="146"/>
      <c r="P3" s="146"/>
    </row>
    <row r="4" spans="1:16" s="12" customFormat="1" ht="6.95" customHeight="1" x14ac:dyDescent="0.2">
      <c r="A4" s="1"/>
      <c r="B4" s="1"/>
      <c r="C4" s="1"/>
      <c r="D4" s="1"/>
      <c r="E4" s="1"/>
      <c r="F4" s="1"/>
      <c r="G4" s="1"/>
      <c r="H4" s="1"/>
      <c r="I4" s="2"/>
      <c r="J4" s="2"/>
      <c r="L4" s="146"/>
      <c r="M4" s="146"/>
      <c r="N4" s="146"/>
      <c r="O4" s="146"/>
      <c r="P4" s="146"/>
    </row>
    <row r="5" spans="1:16" s="13" customFormat="1" ht="18" customHeight="1" x14ac:dyDescent="0.2">
      <c r="A5" s="14"/>
      <c r="B5" s="15"/>
      <c r="C5" s="64" t="s">
        <v>75</v>
      </c>
      <c r="D5" s="64" t="s">
        <v>78</v>
      </c>
      <c r="E5" s="14"/>
      <c r="F5" s="14"/>
      <c r="G5" s="63" t="s">
        <v>73</v>
      </c>
      <c r="H5" s="64" t="s">
        <v>75</v>
      </c>
      <c r="I5" s="64" t="s">
        <v>77</v>
      </c>
      <c r="J5" s="82"/>
      <c r="L5" s="146"/>
      <c r="M5" s="146"/>
      <c r="N5" s="146"/>
      <c r="O5" s="146"/>
      <c r="P5" s="146"/>
    </row>
    <row r="6" spans="1:16" s="13" customFormat="1" ht="18" customHeight="1" x14ac:dyDescent="0.2">
      <c r="A6" s="67" t="s">
        <v>76</v>
      </c>
      <c r="B6" s="66">
        <v>25000</v>
      </c>
      <c r="C6" s="75">
        <f>H6</f>
        <v>5710</v>
      </c>
      <c r="D6" s="75">
        <f>B6-C6</f>
        <v>19290</v>
      </c>
      <c r="E6" s="15"/>
      <c r="F6" s="67" t="s">
        <v>74</v>
      </c>
      <c r="G6" s="74">
        <f>SUM(G24,G87,G53,G43,G76,G98,G112,G68,G33,G128)</f>
        <v>5615</v>
      </c>
      <c r="H6" s="74">
        <f>SUM(H24,H87,H53,H43,H76,H98,H112,H68,H33,H128)</f>
        <v>5710</v>
      </c>
      <c r="I6" s="72">
        <f>G6-H6</f>
        <v>-95</v>
      </c>
      <c r="J6" s="82"/>
      <c r="L6" s="146"/>
      <c r="M6" s="146"/>
      <c r="N6" s="146"/>
      <c r="O6" s="146"/>
      <c r="P6" s="146"/>
    </row>
    <row r="7" spans="1:16" s="11" customFormat="1" ht="6.95" customHeight="1" x14ac:dyDescent="0.2">
      <c r="A7" s="16"/>
      <c r="B7" s="16"/>
      <c r="C7" s="16"/>
      <c r="D7" s="16"/>
      <c r="E7" s="16"/>
      <c r="F7" s="16"/>
      <c r="G7" s="17"/>
      <c r="H7" s="17"/>
      <c r="I7" s="17"/>
      <c r="J7" s="18"/>
      <c r="L7" s="146"/>
      <c r="M7" s="146"/>
      <c r="N7" s="146"/>
      <c r="O7" s="146"/>
      <c r="P7" s="146"/>
    </row>
    <row r="8" spans="1:16" ht="18" customHeight="1" x14ac:dyDescent="0.25">
      <c r="A8" s="8"/>
      <c r="B8" s="8"/>
      <c r="C8" s="8"/>
      <c r="D8" s="8"/>
      <c r="E8" s="8"/>
      <c r="F8" s="8"/>
      <c r="G8" s="9"/>
      <c r="H8" s="9"/>
      <c r="I8" s="9"/>
      <c r="J8" s="5"/>
      <c r="L8" s="146"/>
      <c r="M8" s="146"/>
      <c r="N8" s="146"/>
      <c r="O8" s="146"/>
      <c r="P8" s="146"/>
    </row>
    <row r="9" spans="1:16" s="23" customFormat="1" ht="18" customHeight="1" x14ac:dyDescent="0.2">
      <c r="A9" s="21"/>
      <c r="B9" s="21"/>
      <c r="C9" s="21"/>
      <c r="D9" s="21"/>
      <c r="E9" s="21"/>
      <c r="F9" s="21"/>
      <c r="G9" s="62" t="s">
        <v>73</v>
      </c>
      <c r="H9" s="65" t="s">
        <v>75</v>
      </c>
      <c r="I9" s="65" t="s">
        <v>77</v>
      </c>
      <c r="J9" s="54"/>
      <c r="L9" s="146"/>
      <c r="M9" s="146"/>
      <c r="N9" s="146"/>
      <c r="O9" s="146"/>
      <c r="P9" s="146"/>
    </row>
    <row r="10" spans="1:16" s="21" customFormat="1" ht="18" customHeight="1" x14ac:dyDescent="0.2">
      <c r="A10" s="43" t="s">
        <v>63</v>
      </c>
      <c r="B10" s="44"/>
      <c r="C10" s="44"/>
      <c r="D10" s="44"/>
      <c r="E10" s="44"/>
      <c r="F10" s="44"/>
      <c r="G10" s="71">
        <f>IF('Budget Estimator'!$C$4="Auto Allocation",'Budget Estimator'!$D12,'Budget Estimator'!$G12)</f>
        <v>3851.2911843276938</v>
      </c>
      <c r="H10" s="71"/>
      <c r="I10" s="71">
        <f>IF(H24=0,0,G10-H24)</f>
        <v>2981.2911843276938</v>
      </c>
      <c r="J10" s="46"/>
      <c r="L10" s="146"/>
      <c r="M10" s="146"/>
      <c r="N10" s="146"/>
      <c r="O10" s="146"/>
      <c r="P10" s="146"/>
    </row>
    <row r="11" spans="1:16" s="21" customFormat="1" ht="6.95" customHeight="1" x14ac:dyDescent="0.25">
      <c r="A11" s="26"/>
      <c r="B11" s="27"/>
      <c r="C11" s="27"/>
      <c r="D11" s="27"/>
      <c r="E11" s="27"/>
      <c r="F11" s="27"/>
      <c r="G11" s="28"/>
      <c r="H11" s="29"/>
      <c r="I11" s="29"/>
      <c r="J11" s="30"/>
      <c r="L11"/>
      <c r="M11"/>
      <c r="N11"/>
      <c r="O11"/>
      <c r="P11"/>
    </row>
    <row r="12" spans="1:16" s="23" customFormat="1" ht="18" customHeight="1" x14ac:dyDescent="0.25">
      <c r="A12" s="31" t="s">
        <v>1</v>
      </c>
      <c r="B12" s="32"/>
      <c r="C12" s="32"/>
      <c r="D12" s="32"/>
      <c r="E12" s="32"/>
      <c r="F12" s="32"/>
      <c r="G12" s="37">
        <v>270</v>
      </c>
      <c r="H12" s="38">
        <v>275</v>
      </c>
      <c r="I12" s="70">
        <f>IF(OR(ISBLANK(G12),ISBLANK(H12)),0,G12-H12)</f>
        <v>-5</v>
      </c>
      <c r="J12" s="33"/>
      <c r="L12"/>
      <c r="M12"/>
      <c r="N12"/>
      <c r="O12"/>
      <c r="P12"/>
    </row>
    <row r="13" spans="1:16" s="23" customFormat="1" ht="18" customHeight="1" x14ac:dyDescent="0.25">
      <c r="A13" s="31" t="s">
        <v>3</v>
      </c>
      <c r="B13" s="32"/>
      <c r="C13" s="32"/>
      <c r="D13" s="32"/>
      <c r="E13" s="32"/>
      <c r="F13" s="32"/>
      <c r="G13" s="39">
        <v>340</v>
      </c>
      <c r="H13" s="40">
        <v>329</v>
      </c>
      <c r="I13" s="70">
        <f t="shared" ref="I13:I22" si="0">IF(OR(ISBLANK(G13),ISBLANK(H13)),0,G13-H13)</f>
        <v>11</v>
      </c>
      <c r="J13" s="33"/>
      <c r="L13"/>
      <c r="M13"/>
      <c r="N13"/>
      <c r="O13"/>
      <c r="P13"/>
    </row>
    <row r="14" spans="1:16" s="23" customFormat="1" ht="18" customHeight="1" x14ac:dyDescent="0.25">
      <c r="A14" s="34" t="s">
        <v>5</v>
      </c>
      <c r="B14" s="35"/>
      <c r="C14" s="35"/>
      <c r="D14" s="35"/>
      <c r="E14" s="35"/>
      <c r="F14" s="35"/>
      <c r="G14" s="39"/>
      <c r="H14" s="40"/>
      <c r="I14" s="70">
        <f t="shared" si="0"/>
        <v>0</v>
      </c>
      <c r="J14" s="33"/>
      <c r="L14"/>
      <c r="M14"/>
      <c r="N14"/>
      <c r="O14"/>
      <c r="P14"/>
    </row>
    <row r="15" spans="1:16" s="23" customFormat="1" ht="18" customHeight="1" thickBot="1" x14ac:dyDescent="0.3">
      <c r="A15" s="34" t="s">
        <v>6</v>
      </c>
      <c r="B15" s="35"/>
      <c r="C15" s="35"/>
      <c r="D15" s="35"/>
      <c r="E15" s="35"/>
      <c r="F15" s="35"/>
      <c r="G15" s="39">
        <v>135</v>
      </c>
      <c r="H15" s="40">
        <v>146</v>
      </c>
      <c r="I15" s="70">
        <f t="shared" si="0"/>
        <v>-11</v>
      </c>
      <c r="J15" s="33"/>
      <c r="L15" s="147" t="s">
        <v>93</v>
      </c>
      <c r="M15"/>
      <c r="N15"/>
      <c r="O15"/>
      <c r="P15"/>
    </row>
    <row r="16" spans="1:16" s="23" customFormat="1" ht="18" customHeight="1" x14ac:dyDescent="0.25">
      <c r="A16" s="34" t="s">
        <v>7</v>
      </c>
      <c r="B16" s="35"/>
      <c r="C16" s="35"/>
      <c r="D16" s="35"/>
      <c r="E16" s="35"/>
      <c r="F16" s="35"/>
      <c r="G16" s="39">
        <v>120</v>
      </c>
      <c r="H16" s="40">
        <v>120</v>
      </c>
      <c r="I16" s="70">
        <f t="shared" si="0"/>
        <v>0</v>
      </c>
      <c r="J16" s="33"/>
      <c r="L16" s="149" t="s">
        <v>94</v>
      </c>
      <c r="M16"/>
      <c r="N16"/>
      <c r="O16"/>
      <c r="P16"/>
    </row>
    <row r="17" spans="1:16" s="23" customFormat="1" ht="18" customHeight="1" x14ac:dyDescent="0.25">
      <c r="A17" s="34" t="s">
        <v>8</v>
      </c>
      <c r="B17" s="35"/>
      <c r="C17" s="35"/>
      <c r="D17" s="35"/>
      <c r="E17" s="35"/>
      <c r="F17" s="35"/>
      <c r="G17" s="39"/>
      <c r="H17" s="40"/>
      <c r="I17" s="70">
        <f t="shared" si="0"/>
        <v>0</v>
      </c>
      <c r="J17" s="33"/>
      <c r="L17" s="149" t="s">
        <v>95</v>
      </c>
      <c r="M17"/>
      <c r="N17"/>
      <c r="O17"/>
      <c r="P17"/>
    </row>
    <row r="18" spans="1:16" s="23" customFormat="1" ht="18" customHeight="1" x14ac:dyDescent="0.25">
      <c r="A18" s="34" t="s">
        <v>9</v>
      </c>
      <c r="B18" s="35"/>
      <c r="C18" s="35"/>
      <c r="D18" s="35"/>
      <c r="E18" s="35"/>
      <c r="F18" s="35"/>
      <c r="G18" s="39"/>
      <c r="H18" s="40"/>
      <c r="I18" s="70">
        <f t="shared" si="0"/>
        <v>0</v>
      </c>
      <c r="J18" s="33"/>
      <c r="L18" s="149" t="s">
        <v>96</v>
      </c>
      <c r="M18"/>
      <c r="N18"/>
      <c r="O18"/>
      <c r="P18"/>
    </row>
    <row r="19" spans="1:16" s="23" customFormat="1" ht="18" customHeight="1" x14ac:dyDescent="0.25">
      <c r="A19" s="34" t="s">
        <v>10</v>
      </c>
      <c r="B19" s="35"/>
      <c r="C19" s="35"/>
      <c r="D19" s="35"/>
      <c r="E19" s="35"/>
      <c r="F19" s="35"/>
      <c r="G19" s="39"/>
      <c r="H19" s="40"/>
      <c r="I19" s="70">
        <f t="shared" si="0"/>
        <v>0</v>
      </c>
      <c r="J19" s="33"/>
      <c r="L19" s="149" t="s">
        <v>97</v>
      </c>
      <c r="M19"/>
      <c r="N19"/>
      <c r="O19"/>
      <c r="P19"/>
    </row>
    <row r="20" spans="1:16" s="23" customFormat="1" ht="18" customHeight="1" x14ac:dyDescent="0.25">
      <c r="A20" s="34" t="s">
        <v>11</v>
      </c>
      <c r="B20" s="35"/>
      <c r="C20" s="35"/>
      <c r="D20" s="35"/>
      <c r="E20" s="35"/>
      <c r="F20" s="35"/>
      <c r="G20" s="39"/>
      <c r="H20" s="40"/>
      <c r="I20" s="70">
        <f t="shared" si="0"/>
        <v>0</v>
      </c>
      <c r="J20" s="33"/>
      <c r="L20" s="96"/>
      <c r="M20"/>
      <c r="N20"/>
      <c r="O20"/>
      <c r="P20"/>
    </row>
    <row r="21" spans="1:16" s="23" customFormat="1" ht="18" customHeight="1" x14ac:dyDescent="0.25">
      <c r="A21" s="34" t="s">
        <v>13</v>
      </c>
      <c r="B21" s="35"/>
      <c r="C21" s="35"/>
      <c r="D21" s="35"/>
      <c r="E21" s="35"/>
      <c r="F21" s="35"/>
      <c r="G21" s="39"/>
      <c r="H21" s="40"/>
      <c r="I21" s="70">
        <f t="shared" si="0"/>
        <v>0</v>
      </c>
      <c r="J21" s="33"/>
      <c r="L21" s="96"/>
      <c r="M21"/>
      <c r="N21"/>
      <c r="O21"/>
      <c r="P21"/>
    </row>
    <row r="22" spans="1:16" s="23" customFormat="1" ht="18" customHeight="1" x14ac:dyDescent="0.25">
      <c r="A22" s="34" t="s">
        <v>62</v>
      </c>
      <c r="B22" s="35"/>
      <c r="C22" s="35"/>
      <c r="D22" s="35"/>
      <c r="E22" s="35"/>
      <c r="F22" s="35"/>
      <c r="G22" s="41"/>
      <c r="H22" s="42"/>
      <c r="I22" s="70">
        <f t="shared" si="0"/>
        <v>0</v>
      </c>
      <c r="J22" s="33"/>
      <c r="L22" s="86"/>
      <c r="M22"/>
      <c r="N22"/>
      <c r="O22"/>
      <c r="P22"/>
    </row>
    <row r="23" spans="1:16" s="23" customFormat="1" ht="6.95" customHeight="1" x14ac:dyDescent="0.25">
      <c r="A23" s="34"/>
      <c r="B23" s="35"/>
      <c r="C23" s="35"/>
      <c r="D23" s="35"/>
      <c r="E23" s="35"/>
      <c r="F23" s="35"/>
      <c r="G23" s="36"/>
      <c r="H23" s="36"/>
      <c r="I23" s="36"/>
      <c r="J23" s="33"/>
      <c r="L23" s="86"/>
      <c r="M23"/>
      <c r="N23"/>
      <c r="O23"/>
      <c r="P23"/>
    </row>
    <row r="24" spans="1:16" s="23" customFormat="1" ht="18" customHeight="1" x14ac:dyDescent="0.25">
      <c r="A24" s="43" t="str">
        <f>"TOTAL "&amp;A10</f>
        <v>TOTAL APPAREL</v>
      </c>
      <c r="B24" s="44"/>
      <c r="C24" s="44"/>
      <c r="D24" s="44"/>
      <c r="E24" s="44"/>
      <c r="F24" s="44"/>
      <c r="G24" s="71">
        <f>SUM(G12:G22)</f>
        <v>865</v>
      </c>
      <c r="H24" s="71">
        <f>SUM(H12:H22)</f>
        <v>870</v>
      </c>
      <c r="I24" s="71">
        <f>SUM(I12:I22)</f>
        <v>-5</v>
      </c>
      <c r="J24" s="45"/>
      <c r="L24" s="86"/>
      <c r="M24"/>
      <c r="N24"/>
      <c r="O24"/>
      <c r="P24"/>
    </row>
    <row r="25" spans="1:16" s="23" customFormat="1" ht="12" customHeight="1" x14ac:dyDescent="0.25">
      <c r="A25" s="20"/>
      <c r="B25" s="20"/>
      <c r="C25" s="20"/>
      <c r="D25" s="20"/>
      <c r="E25" s="20"/>
      <c r="F25" s="20"/>
      <c r="G25" s="24"/>
      <c r="H25" s="24"/>
      <c r="I25" s="24"/>
      <c r="L25"/>
      <c r="M25"/>
      <c r="N25"/>
      <c r="O25"/>
      <c r="P25"/>
    </row>
    <row r="26" spans="1:16" s="21" customFormat="1" ht="18" customHeight="1" x14ac:dyDescent="0.25">
      <c r="A26" s="43" t="s">
        <v>64</v>
      </c>
      <c r="B26" s="44"/>
      <c r="C26" s="44"/>
      <c r="D26" s="44"/>
      <c r="E26" s="44"/>
      <c r="F26" s="44"/>
      <c r="G26" s="71">
        <f>IF('Budget Estimator'!$C$4="Auto Allocation",'Budget Estimator'!$D13,'Budget Estimator'!$G13)</f>
        <v>2671.4158504007123</v>
      </c>
      <c r="H26" s="71"/>
      <c r="I26" s="71">
        <f>IF(H33=0,0,G26-H33)</f>
        <v>2031.4158504007123</v>
      </c>
      <c r="J26" s="46"/>
      <c r="L26"/>
      <c r="M26"/>
      <c r="N26"/>
      <c r="O26"/>
      <c r="P26"/>
    </row>
    <row r="27" spans="1:16" s="21" customFormat="1" ht="6.95" customHeight="1" x14ac:dyDescent="0.25">
      <c r="A27" s="26"/>
      <c r="B27" s="27"/>
      <c r="C27" s="27"/>
      <c r="D27" s="27"/>
      <c r="E27" s="27"/>
      <c r="F27" s="27"/>
      <c r="G27" s="28"/>
      <c r="H27" s="29"/>
      <c r="I27" s="29"/>
      <c r="J27" s="30"/>
      <c r="L27"/>
      <c r="M27"/>
      <c r="N27"/>
      <c r="O27"/>
      <c r="P27"/>
    </row>
    <row r="28" spans="1:16" s="23" customFormat="1" ht="18" customHeight="1" x14ac:dyDescent="0.25">
      <c r="A28" s="34" t="s">
        <v>18</v>
      </c>
      <c r="B28" s="35"/>
      <c r="C28" s="35"/>
      <c r="D28" s="35"/>
      <c r="E28" s="35"/>
      <c r="F28" s="35"/>
      <c r="G28" s="37">
        <v>600</v>
      </c>
      <c r="H28" s="38">
        <v>640</v>
      </c>
      <c r="I28" s="70">
        <f>IF(OR(ISBLANK(G28),ISBLANK(H28)),0,G28-H28)</f>
        <v>-40</v>
      </c>
      <c r="J28" s="33"/>
      <c r="L28"/>
      <c r="M28"/>
      <c r="N28"/>
      <c r="O28"/>
      <c r="P28"/>
    </row>
    <row r="29" spans="1:16" s="23" customFormat="1" ht="18" customHeight="1" x14ac:dyDescent="0.25">
      <c r="A29" s="34" t="s">
        <v>19</v>
      </c>
      <c r="B29" s="35"/>
      <c r="C29" s="35"/>
      <c r="D29" s="35"/>
      <c r="E29" s="35"/>
      <c r="F29" s="35"/>
      <c r="G29" s="39"/>
      <c r="H29" s="40"/>
      <c r="I29" s="70">
        <f>IF(OR(ISBLANK(G29),ISBLANK(H29)),0,G29-H29)</f>
        <v>0</v>
      </c>
      <c r="J29" s="33"/>
      <c r="L29"/>
      <c r="M29"/>
      <c r="N29"/>
      <c r="O29"/>
      <c r="P29"/>
    </row>
    <row r="30" spans="1:16" s="23" customFormat="1" ht="18" customHeight="1" x14ac:dyDescent="0.25">
      <c r="A30" s="34" t="s">
        <v>20</v>
      </c>
      <c r="B30" s="35"/>
      <c r="C30" s="35"/>
      <c r="D30" s="35"/>
      <c r="E30" s="35"/>
      <c r="F30" s="35"/>
      <c r="G30" s="39"/>
      <c r="H30" s="40"/>
      <c r="I30" s="70">
        <f>IF(OR(ISBLANK(G30),ISBLANK(H30)),0,G30-H30)</f>
        <v>0</v>
      </c>
      <c r="J30" s="33"/>
      <c r="L30"/>
      <c r="M30"/>
      <c r="N30"/>
      <c r="O30"/>
      <c r="P30"/>
    </row>
    <row r="31" spans="1:16" s="23" customFormat="1" ht="18" customHeight="1" x14ac:dyDescent="0.25">
      <c r="A31" s="34" t="s">
        <v>62</v>
      </c>
      <c r="B31" s="35"/>
      <c r="C31" s="35"/>
      <c r="D31" s="35"/>
      <c r="E31" s="35"/>
      <c r="F31" s="35"/>
      <c r="G31" s="41"/>
      <c r="H31" s="42"/>
      <c r="I31" s="70">
        <f>IF(OR(ISBLANK(G31),ISBLANK(H31)),0,G31-H31)</f>
        <v>0</v>
      </c>
      <c r="J31" s="33"/>
      <c r="L31"/>
      <c r="M31"/>
      <c r="N31"/>
      <c r="O31"/>
      <c r="P31"/>
    </row>
    <row r="32" spans="1:16" s="23" customFormat="1" ht="6.95" customHeight="1" x14ac:dyDescent="0.25">
      <c r="A32" s="34"/>
      <c r="B32" s="35"/>
      <c r="C32" s="35"/>
      <c r="D32" s="35"/>
      <c r="E32" s="35"/>
      <c r="F32" s="35"/>
      <c r="G32" s="36"/>
      <c r="H32" s="36"/>
      <c r="I32" s="36"/>
      <c r="J32" s="33"/>
      <c r="L32"/>
      <c r="M32"/>
      <c r="N32"/>
      <c r="O32"/>
      <c r="P32"/>
    </row>
    <row r="33" spans="1:16" s="23" customFormat="1" ht="18" customHeight="1" x14ac:dyDescent="0.25">
      <c r="A33" s="43" t="str">
        <f>"TOTAL "&amp;A26</f>
        <v>TOTAL TRANSPORTATION</v>
      </c>
      <c r="B33" s="44"/>
      <c r="C33" s="44"/>
      <c r="D33" s="44"/>
      <c r="E33" s="44"/>
      <c r="F33" s="44"/>
      <c r="G33" s="71">
        <f>SUM(G28:G31)</f>
        <v>600</v>
      </c>
      <c r="H33" s="71">
        <f>SUM(H28:H31)</f>
        <v>640</v>
      </c>
      <c r="I33" s="71">
        <f>SUM(I28:I31)</f>
        <v>-40</v>
      </c>
      <c r="J33" s="47"/>
      <c r="L33"/>
      <c r="M33"/>
      <c r="N33"/>
      <c r="O33"/>
      <c r="P33"/>
    </row>
    <row r="34" spans="1:16" s="23" customFormat="1" ht="12" customHeight="1" x14ac:dyDescent="0.25">
      <c r="L34" s="135"/>
      <c r="M34" s="135"/>
      <c r="N34" s="135"/>
      <c r="O34" s="135"/>
      <c r="P34" s="135"/>
    </row>
    <row r="35" spans="1:16" s="21" customFormat="1" ht="18" customHeight="1" x14ac:dyDescent="0.25">
      <c r="A35" s="43" t="s">
        <v>65</v>
      </c>
      <c r="B35" s="44"/>
      <c r="C35" s="44"/>
      <c r="D35" s="44"/>
      <c r="E35" s="44"/>
      <c r="F35" s="44"/>
      <c r="G35" s="71">
        <f>IF('Budget Estimator'!$C$4="Auto Allocation",'Budget Estimator'!$D14,'Budget Estimator'!$G14)</f>
        <v>2671.4158504007123</v>
      </c>
      <c r="H35" s="71"/>
      <c r="I35" s="71">
        <f>IF(H43=0,0,G35-H43)</f>
        <v>2121.4158504007123</v>
      </c>
      <c r="J35" s="46"/>
      <c r="L35" s="135"/>
      <c r="M35" s="135"/>
      <c r="N35" s="135"/>
      <c r="O35" s="135"/>
      <c r="P35" s="135"/>
    </row>
    <row r="36" spans="1:16" s="21" customFormat="1" ht="6.95" customHeight="1" x14ac:dyDescent="0.25">
      <c r="A36" s="48"/>
      <c r="B36" s="49"/>
      <c r="C36" s="49"/>
      <c r="D36" s="49"/>
      <c r="E36" s="49"/>
      <c r="F36" s="49"/>
      <c r="G36" s="50"/>
      <c r="H36" s="51"/>
      <c r="I36" s="51"/>
      <c r="J36" s="52"/>
      <c r="L36" s="135"/>
      <c r="M36" s="135"/>
      <c r="N36" s="135"/>
      <c r="O36" s="135"/>
      <c r="P36" s="135"/>
    </row>
    <row r="37" spans="1:16" s="23" customFormat="1" ht="18" customHeight="1" x14ac:dyDescent="0.25">
      <c r="A37" s="34" t="s">
        <v>26</v>
      </c>
      <c r="B37" s="35"/>
      <c r="C37" s="35"/>
      <c r="D37" s="35"/>
      <c r="E37" s="35"/>
      <c r="F37" s="35"/>
      <c r="G37" s="37">
        <v>600</v>
      </c>
      <c r="H37" s="38">
        <v>550</v>
      </c>
      <c r="I37" s="70">
        <f>IF(OR(ISBLANK(G37),ISBLANK(H37)),0,G37-H37)</f>
        <v>50</v>
      </c>
      <c r="J37" s="33"/>
      <c r="L37" s="135"/>
      <c r="M37" s="135"/>
      <c r="N37" s="135"/>
      <c r="O37" s="135"/>
      <c r="P37" s="135"/>
    </row>
    <row r="38" spans="1:16" s="23" customFormat="1" ht="18" customHeight="1" x14ac:dyDescent="0.25">
      <c r="A38" s="34" t="s">
        <v>27</v>
      </c>
      <c r="B38" s="35"/>
      <c r="C38" s="35"/>
      <c r="D38" s="35"/>
      <c r="E38" s="35"/>
      <c r="F38" s="35"/>
      <c r="G38" s="39"/>
      <c r="H38" s="40"/>
      <c r="I38" s="70">
        <f>IF(OR(ISBLANK(G38),ISBLANK(H38)),0,G38-H38)</f>
        <v>0</v>
      </c>
      <c r="J38" s="33"/>
      <c r="L38" s="135"/>
      <c r="M38" s="135"/>
      <c r="N38" s="135"/>
      <c r="O38" s="135"/>
      <c r="P38" s="135"/>
    </row>
    <row r="39" spans="1:16" s="23" customFormat="1" ht="18" customHeight="1" x14ac:dyDescent="0.25">
      <c r="A39" s="34" t="s">
        <v>28</v>
      </c>
      <c r="B39" s="35"/>
      <c r="C39" s="35"/>
      <c r="D39" s="35"/>
      <c r="E39" s="35"/>
      <c r="F39" s="35"/>
      <c r="G39" s="39"/>
      <c r="H39" s="40"/>
      <c r="I39" s="70">
        <f>IF(OR(ISBLANK(G39),ISBLANK(H39)),0,G39-H39)</f>
        <v>0</v>
      </c>
      <c r="J39" s="33"/>
      <c r="L39" s="135"/>
      <c r="M39" s="135"/>
      <c r="N39" s="135"/>
      <c r="O39" s="135"/>
      <c r="P39" s="135"/>
    </row>
    <row r="40" spans="1:16" s="23" customFormat="1" ht="18" customHeight="1" x14ac:dyDescent="0.25">
      <c r="A40" s="34" t="s">
        <v>29</v>
      </c>
      <c r="B40" s="35"/>
      <c r="C40" s="35"/>
      <c r="D40" s="35"/>
      <c r="E40" s="35"/>
      <c r="F40" s="35"/>
      <c r="G40" s="39"/>
      <c r="H40" s="40"/>
      <c r="I40" s="70">
        <f>IF(OR(ISBLANK(G40),ISBLANK(H40)),0,G40-H40)</f>
        <v>0</v>
      </c>
      <c r="J40" s="33"/>
      <c r="L40" s="135"/>
      <c r="M40" s="135"/>
      <c r="N40" s="135"/>
      <c r="O40" s="135"/>
      <c r="P40" s="135"/>
    </row>
    <row r="41" spans="1:16" s="23" customFormat="1" ht="18" customHeight="1" x14ac:dyDescent="0.25">
      <c r="A41" s="34" t="s">
        <v>62</v>
      </c>
      <c r="B41" s="35"/>
      <c r="C41" s="35"/>
      <c r="D41" s="35"/>
      <c r="E41" s="35"/>
      <c r="F41" s="35"/>
      <c r="G41" s="41"/>
      <c r="H41" s="42"/>
      <c r="I41" s="70">
        <f>IF(OR(ISBLANK(G41),ISBLANK(H41)),0,G41-H41)</f>
        <v>0</v>
      </c>
      <c r="J41" s="33"/>
      <c r="L41"/>
      <c r="M41"/>
      <c r="N41"/>
      <c r="O41"/>
      <c r="P41"/>
    </row>
    <row r="42" spans="1:16" s="23" customFormat="1" ht="6.95" customHeight="1" x14ac:dyDescent="0.25">
      <c r="A42" s="53"/>
      <c r="B42" s="35"/>
      <c r="C42" s="35"/>
      <c r="D42" s="35"/>
      <c r="E42" s="35"/>
      <c r="F42" s="35"/>
      <c r="G42" s="36"/>
      <c r="H42" s="36"/>
      <c r="I42" s="36"/>
      <c r="J42" s="33"/>
      <c r="L42"/>
      <c r="M42"/>
      <c r="N42"/>
      <c r="O42"/>
      <c r="P42"/>
    </row>
    <row r="43" spans="1:16" s="23" customFormat="1" ht="18" customHeight="1" x14ac:dyDescent="0.25">
      <c r="A43" s="43" t="str">
        <f>"TOTAL "&amp;A35</f>
        <v>TOTAL FLOWERS</v>
      </c>
      <c r="B43" s="44"/>
      <c r="C43" s="44"/>
      <c r="D43" s="44"/>
      <c r="E43" s="44"/>
      <c r="F43" s="44"/>
      <c r="G43" s="71">
        <f>SUM(G37:G41)</f>
        <v>600</v>
      </c>
      <c r="H43" s="71">
        <f>SUM(H37:H41)</f>
        <v>550</v>
      </c>
      <c r="I43" s="71">
        <f>SUM(I37:I41)</f>
        <v>50</v>
      </c>
      <c r="J43" s="47"/>
      <c r="L43"/>
      <c r="M43"/>
      <c r="N43"/>
      <c r="O43"/>
      <c r="P43"/>
    </row>
    <row r="44" spans="1:16" s="23" customFormat="1" ht="12" customHeight="1" x14ac:dyDescent="0.25">
      <c r="L44"/>
      <c r="M44"/>
      <c r="N44"/>
      <c r="O44"/>
      <c r="P44"/>
    </row>
    <row r="45" spans="1:16" s="21" customFormat="1" ht="18" customHeight="1" x14ac:dyDescent="0.25">
      <c r="A45" s="43" t="s">
        <v>66</v>
      </c>
      <c r="B45" s="44"/>
      <c r="C45" s="44"/>
      <c r="D45" s="44"/>
      <c r="E45" s="44"/>
      <c r="F45" s="44"/>
      <c r="G45" s="71">
        <f>IF('Budget Estimator'!$C$4="Auto Allocation",'Budget Estimator'!$D15,'Budget Estimator'!$G15)</f>
        <v>2671.4158504007123</v>
      </c>
      <c r="H45" s="71"/>
      <c r="I45" s="71">
        <f>IF(H53=0,0,G45-H53)</f>
        <v>2021.4158504007123</v>
      </c>
      <c r="J45" s="46"/>
      <c r="L45"/>
      <c r="M45"/>
      <c r="N45"/>
      <c r="O45"/>
      <c r="P45"/>
    </row>
    <row r="46" spans="1:16" s="21" customFormat="1" ht="6.95" customHeight="1" x14ac:dyDescent="0.25">
      <c r="A46" s="48"/>
      <c r="B46" s="49"/>
      <c r="C46" s="49"/>
      <c r="D46" s="49"/>
      <c r="E46" s="49"/>
      <c r="F46" s="49"/>
      <c r="G46" s="50"/>
      <c r="H46" s="51"/>
      <c r="I46" s="51"/>
      <c r="J46" s="52"/>
      <c r="L46"/>
      <c r="M46"/>
      <c r="N46"/>
      <c r="O46"/>
      <c r="P46"/>
    </row>
    <row r="47" spans="1:16" s="23" customFormat="1" ht="18" customHeight="1" x14ac:dyDescent="0.25">
      <c r="A47" s="34" t="s">
        <v>35</v>
      </c>
      <c r="B47" s="35"/>
      <c r="C47" s="35"/>
      <c r="D47" s="35"/>
      <c r="E47" s="35"/>
      <c r="F47" s="35"/>
      <c r="G47" s="76">
        <v>600</v>
      </c>
      <c r="H47" s="77">
        <v>650</v>
      </c>
      <c r="I47" s="70">
        <f>IF(OR(ISBLANK(G47),ISBLANK(H47)),0,G47-H47)</f>
        <v>-50</v>
      </c>
      <c r="J47" s="33"/>
      <c r="L47"/>
      <c r="M47"/>
      <c r="N47"/>
      <c r="O47"/>
      <c r="P47"/>
    </row>
    <row r="48" spans="1:16" s="23" customFormat="1" ht="18" customHeight="1" x14ac:dyDescent="0.25">
      <c r="A48" s="34" t="s">
        <v>37</v>
      </c>
      <c r="B48" s="35"/>
      <c r="C48" s="35"/>
      <c r="D48" s="35"/>
      <c r="E48" s="35"/>
      <c r="F48" s="35"/>
      <c r="G48" s="78"/>
      <c r="H48" s="79"/>
      <c r="I48" s="70">
        <f>IF(OR(ISBLANK(G48),ISBLANK(H48)),0,G48-H48)</f>
        <v>0</v>
      </c>
      <c r="J48" s="33"/>
      <c r="L48"/>
      <c r="M48"/>
      <c r="N48"/>
      <c r="O48"/>
      <c r="P48"/>
    </row>
    <row r="49" spans="1:16" s="23" customFormat="1" ht="18" customHeight="1" x14ac:dyDescent="0.25">
      <c r="A49" s="34" t="s">
        <v>39</v>
      </c>
      <c r="B49" s="35"/>
      <c r="C49" s="35"/>
      <c r="D49" s="35"/>
      <c r="E49" s="35"/>
      <c r="F49" s="35"/>
      <c r="G49" s="78"/>
      <c r="H49" s="79"/>
      <c r="I49" s="70">
        <f>IF(OR(ISBLANK(G49),ISBLANK(H49)),0,G49-H49)</f>
        <v>0</v>
      </c>
      <c r="J49" s="33"/>
      <c r="L49"/>
      <c r="M49"/>
      <c r="N49"/>
      <c r="O49"/>
      <c r="P49"/>
    </row>
    <row r="50" spans="1:16" s="23" customFormat="1" ht="18" customHeight="1" x14ac:dyDescent="0.25">
      <c r="A50" s="34" t="s">
        <v>41</v>
      </c>
      <c r="B50" s="35"/>
      <c r="C50" s="35"/>
      <c r="D50" s="35"/>
      <c r="E50" s="35"/>
      <c r="F50" s="35"/>
      <c r="G50" s="78"/>
      <c r="H50" s="79"/>
      <c r="I50" s="70">
        <f>IF(OR(ISBLANK(G50),ISBLANK(H50)),0,G50-H50)</f>
        <v>0</v>
      </c>
      <c r="J50" s="33"/>
      <c r="L50"/>
      <c r="M50"/>
      <c r="N50"/>
      <c r="O50"/>
      <c r="P50"/>
    </row>
    <row r="51" spans="1:16" s="23" customFormat="1" ht="18" customHeight="1" x14ac:dyDescent="0.25">
      <c r="A51" s="34" t="s">
        <v>62</v>
      </c>
      <c r="B51" s="35"/>
      <c r="C51" s="35"/>
      <c r="D51" s="35"/>
      <c r="E51" s="35"/>
      <c r="F51" s="35"/>
      <c r="G51" s="80"/>
      <c r="H51" s="81"/>
      <c r="I51" s="70">
        <f>IF(OR(ISBLANK(G51),ISBLANK(H51)),0,G51-H51)</f>
        <v>0</v>
      </c>
      <c r="J51" s="33"/>
      <c r="L51"/>
      <c r="M51"/>
      <c r="N51"/>
      <c r="O51"/>
      <c r="P51"/>
    </row>
    <row r="52" spans="1:16" s="23" customFormat="1" ht="6.95" customHeight="1" x14ac:dyDescent="0.25">
      <c r="A52" s="53"/>
      <c r="B52" s="35"/>
      <c r="C52" s="35"/>
      <c r="D52" s="35"/>
      <c r="E52" s="35"/>
      <c r="F52" s="35"/>
      <c r="G52" s="36"/>
      <c r="H52" s="36"/>
      <c r="I52" s="36"/>
      <c r="J52" s="33"/>
      <c r="L52"/>
      <c r="M52"/>
      <c r="N52"/>
      <c r="O52"/>
      <c r="P52"/>
    </row>
    <row r="53" spans="1:16" s="23" customFormat="1" ht="18" customHeight="1" x14ac:dyDescent="0.25">
      <c r="A53" s="43" t="str">
        <f>"TOTAL "&amp;A45</f>
        <v>TOTAL GIFTS</v>
      </c>
      <c r="B53" s="44"/>
      <c r="C53" s="44"/>
      <c r="D53" s="44"/>
      <c r="E53" s="44"/>
      <c r="F53" s="44"/>
      <c r="G53" s="71">
        <f>SUM(G47:G51)</f>
        <v>600</v>
      </c>
      <c r="H53" s="71">
        <f>SUM(H47:H51)</f>
        <v>650</v>
      </c>
      <c r="I53" s="71">
        <f>SUM(I47:I51)</f>
        <v>-50</v>
      </c>
      <c r="J53" s="47"/>
      <c r="L53"/>
      <c r="M53"/>
      <c r="N53"/>
      <c r="O53"/>
      <c r="P53"/>
    </row>
    <row r="54" spans="1:16" s="23" customFormat="1" ht="12" customHeight="1" x14ac:dyDescent="0.25">
      <c r="L54"/>
      <c r="M54"/>
      <c r="N54"/>
      <c r="O54"/>
      <c r="P54"/>
    </row>
    <row r="55" spans="1:16" s="21" customFormat="1" ht="18" customHeight="1" x14ac:dyDescent="0.25">
      <c r="A55" s="43" t="s">
        <v>67</v>
      </c>
      <c r="B55" s="44"/>
      <c r="C55" s="44"/>
      <c r="D55" s="44"/>
      <c r="E55" s="44"/>
      <c r="F55" s="44"/>
      <c r="G55" s="71">
        <f>IF('Budget Estimator'!$C$4="Auto Allocation",'Budget Estimator'!$D16,'Budget Estimator'!$G16)</f>
        <v>4007.1237756010687</v>
      </c>
      <c r="H55" s="71"/>
      <c r="I55" s="71">
        <f>IF(H68=0,0,G55-H68)</f>
        <v>3157.1237756010687</v>
      </c>
      <c r="J55" s="46"/>
      <c r="L55"/>
      <c r="M55"/>
      <c r="N55"/>
      <c r="O55"/>
      <c r="P55"/>
    </row>
    <row r="56" spans="1:16" s="21" customFormat="1" ht="6.95" customHeight="1" x14ac:dyDescent="0.25">
      <c r="A56" s="48"/>
      <c r="B56" s="49"/>
      <c r="C56" s="49"/>
      <c r="D56" s="49"/>
      <c r="E56" s="49"/>
      <c r="F56" s="49"/>
      <c r="G56" s="50"/>
      <c r="H56" s="51"/>
      <c r="I56" s="51"/>
      <c r="J56" s="52"/>
      <c r="L56"/>
      <c r="M56"/>
      <c r="N56"/>
      <c r="O56"/>
      <c r="P56"/>
    </row>
    <row r="57" spans="1:16" s="23" customFormat="1" ht="18" customHeight="1" x14ac:dyDescent="0.25">
      <c r="A57" s="34" t="s">
        <v>43</v>
      </c>
      <c r="B57" s="35"/>
      <c r="C57" s="35"/>
      <c r="D57" s="35"/>
      <c r="E57" s="35"/>
      <c r="F57" s="35"/>
      <c r="G57" s="76">
        <v>900</v>
      </c>
      <c r="H57" s="77">
        <v>850</v>
      </c>
      <c r="I57" s="70">
        <f t="shared" ref="I57:I66" si="1">IF(OR(ISBLANK(G57),ISBLANK(H57)),0,G57-H57)</f>
        <v>50</v>
      </c>
      <c r="J57" s="33"/>
      <c r="L57"/>
      <c r="M57"/>
      <c r="N57"/>
      <c r="O57"/>
      <c r="P57"/>
    </row>
    <row r="58" spans="1:16" s="23" customFormat="1" ht="18" customHeight="1" x14ac:dyDescent="0.25">
      <c r="A58" s="34" t="s">
        <v>45</v>
      </c>
      <c r="B58" s="35"/>
      <c r="C58" s="35"/>
      <c r="D58" s="35"/>
      <c r="E58" s="35"/>
      <c r="F58" s="35"/>
      <c r="G58" s="78"/>
      <c r="H58" s="79"/>
      <c r="I58" s="70">
        <f t="shared" si="1"/>
        <v>0</v>
      </c>
      <c r="J58" s="33"/>
      <c r="L58"/>
      <c r="M58"/>
      <c r="N58"/>
      <c r="O58"/>
      <c r="P58"/>
    </row>
    <row r="59" spans="1:16" s="23" customFormat="1" ht="18" customHeight="1" x14ac:dyDescent="0.25">
      <c r="A59" s="34" t="s">
        <v>47</v>
      </c>
      <c r="B59" s="35"/>
      <c r="C59" s="35"/>
      <c r="D59" s="35"/>
      <c r="E59" s="35"/>
      <c r="F59" s="35"/>
      <c r="G59" s="78"/>
      <c r="H59" s="79"/>
      <c r="I59" s="70">
        <f t="shared" si="1"/>
        <v>0</v>
      </c>
      <c r="J59" s="33"/>
      <c r="L59"/>
      <c r="M59"/>
      <c r="N59"/>
      <c r="O59"/>
      <c r="P59"/>
    </row>
    <row r="60" spans="1:16" s="23" customFormat="1" ht="18" customHeight="1" x14ac:dyDescent="0.25">
      <c r="A60" s="34" t="s">
        <v>49</v>
      </c>
      <c r="B60" s="35"/>
      <c r="C60" s="35"/>
      <c r="D60" s="35"/>
      <c r="E60" s="35"/>
      <c r="F60" s="35"/>
      <c r="G60" s="78"/>
      <c r="H60" s="79"/>
      <c r="I60" s="70">
        <f t="shared" si="1"/>
        <v>0</v>
      </c>
      <c r="J60" s="33"/>
      <c r="L60"/>
      <c r="M60"/>
      <c r="N60"/>
      <c r="O60"/>
      <c r="P60"/>
    </row>
    <row r="61" spans="1:16" s="23" customFormat="1" ht="18" customHeight="1" x14ac:dyDescent="0.25">
      <c r="A61" s="34" t="s">
        <v>51</v>
      </c>
      <c r="B61" s="35"/>
      <c r="C61" s="35"/>
      <c r="D61" s="35"/>
      <c r="E61" s="35"/>
      <c r="F61" s="35"/>
      <c r="G61" s="78"/>
      <c r="H61" s="79"/>
      <c r="I61" s="70">
        <f t="shared" si="1"/>
        <v>0</v>
      </c>
      <c r="J61" s="33"/>
      <c r="L61"/>
      <c r="M61"/>
      <c r="N61"/>
      <c r="O61"/>
      <c r="P61"/>
    </row>
    <row r="62" spans="1:16" s="23" customFormat="1" ht="18" customHeight="1" x14ac:dyDescent="0.25">
      <c r="A62" s="34" t="s">
        <v>53</v>
      </c>
      <c r="B62" s="35"/>
      <c r="C62" s="35"/>
      <c r="D62" s="35"/>
      <c r="E62" s="35"/>
      <c r="F62" s="35"/>
      <c r="G62" s="78"/>
      <c r="H62" s="79"/>
      <c r="I62" s="70">
        <f t="shared" si="1"/>
        <v>0</v>
      </c>
      <c r="J62" s="33"/>
      <c r="L62"/>
      <c r="M62"/>
      <c r="N62"/>
      <c r="O62"/>
      <c r="P62"/>
    </row>
    <row r="63" spans="1:16" s="23" customFormat="1" ht="18" customHeight="1" x14ac:dyDescent="0.25">
      <c r="A63" s="34" t="s">
        <v>55</v>
      </c>
      <c r="B63" s="35"/>
      <c r="C63" s="35"/>
      <c r="D63" s="35"/>
      <c r="E63" s="35"/>
      <c r="F63" s="35"/>
      <c r="G63" s="78"/>
      <c r="H63" s="79"/>
      <c r="I63" s="70">
        <f t="shared" si="1"/>
        <v>0</v>
      </c>
      <c r="J63" s="33"/>
      <c r="L63"/>
      <c r="M63"/>
      <c r="N63"/>
      <c r="O63"/>
      <c r="P63"/>
    </row>
    <row r="64" spans="1:16" s="23" customFormat="1" ht="18" customHeight="1" x14ac:dyDescent="0.25">
      <c r="A64" s="34" t="s">
        <v>57</v>
      </c>
      <c r="B64" s="35"/>
      <c r="C64" s="35"/>
      <c r="D64" s="35"/>
      <c r="E64" s="35"/>
      <c r="F64" s="35"/>
      <c r="G64" s="78"/>
      <c r="H64" s="79"/>
      <c r="I64" s="70">
        <f t="shared" si="1"/>
        <v>0</v>
      </c>
      <c r="J64" s="33"/>
      <c r="L64"/>
      <c r="M64"/>
      <c r="N64"/>
      <c r="O64"/>
      <c r="P64"/>
    </row>
    <row r="65" spans="1:16" s="23" customFormat="1" ht="18" customHeight="1" x14ac:dyDescent="0.25">
      <c r="A65" s="34" t="s">
        <v>59</v>
      </c>
      <c r="B65" s="35"/>
      <c r="C65" s="35"/>
      <c r="D65" s="35"/>
      <c r="E65" s="35"/>
      <c r="F65" s="35"/>
      <c r="G65" s="78"/>
      <c r="H65" s="79"/>
      <c r="I65" s="70">
        <f t="shared" si="1"/>
        <v>0</v>
      </c>
      <c r="J65" s="33"/>
      <c r="L65"/>
      <c r="M65"/>
      <c r="N65"/>
      <c r="O65"/>
      <c r="P65"/>
    </row>
    <row r="66" spans="1:16" s="23" customFormat="1" ht="18" customHeight="1" x14ac:dyDescent="0.25">
      <c r="A66" s="34" t="s">
        <v>62</v>
      </c>
      <c r="B66" s="35"/>
      <c r="C66" s="35"/>
      <c r="D66" s="35"/>
      <c r="E66" s="35"/>
      <c r="F66" s="35"/>
      <c r="G66" s="80"/>
      <c r="H66" s="81"/>
      <c r="I66" s="70">
        <f t="shared" si="1"/>
        <v>0</v>
      </c>
      <c r="J66" s="33"/>
      <c r="L66"/>
      <c r="M66"/>
      <c r="N66"/>
      <c r="O66"/>
      <c r="P66"/>
    </row>
    <row r="67" spans="1:16" s="23" customFormat="1" ht="6.95" customHeight="1" x14ac:dyDescent="0.25">
      <c r="A67" s="53"/>
      <c r="B67" s="35"/>
      <c r="C67" s="35"/>
      <c r="D67" s="35"/>
      <c r="E67" s="35"/>
      <c r="F67" s="35"/>
      <c r="G67" s="36"/>
      <c r="H67" s="36"/>
      <c r="I67" s="36"/>
      <c r="J67" s="33"/>
      <c r="L67"/>
      <c r="M67"/>
      <c r="N67"/>
      <c r="O67"/>
      <c r="P67"/>
    </row>
    <row r="68" spans="1:16" s="23" customFormat="1" ht="18" customHeight="1" x14ac:dyDescent="0.25">
      <c r="A68" s="43" t="str">
        <f>"TOTAL "&amp;A55</f>
        <v>TOTAL STATIONERY &amp; PRINTING</v>
      </c>
      <c r="B68" s="57"/>
      <c r="C68" s="57"/>
      <c r="D68" s="57"/>
      <c r="E68" s="57"/>
      <c r="F68" s="57"/>
      <c r="G68" s="73">
        <f>SUM(G57:G66)</f>
        <v>900</v>
      </c>
      <c r="H68" s="73">
        <f>SUM(H57:H66)</f>
        <v>850</v>
      </c>
      <c r="I68" s="73">
        <f>SUM(I57:I66)</f>
        <v>50</v>
      </c>
      <c r="J68" s="47"/>
      <c r="L68"/>
      <c r="M68"/>
      <c r="N68"/>
      <c r="O68"/>
      <c r="P68"/>
    </row>
    <row r="69" spans="1:16" s="25" customFormat="1" ht="12" customHeight="1" x14ac:dyDescent="0.25">
      <c r="L69"/>
      <c r="M69"/>
      <c r="N69"/>
      <c r="O69"/>
      <c r="P69"/>
    </row>
    <row r="70" spans="1:16" s="10" customFormat="1" ht="18" customHeight="1" x14ac:dyDescent="0.25">
      <c r="A70" s="43" t="s">
        <v>68</v>
      </c>
      <c r="B70" s="44"/>
      <c r="C70" s="44"/>
      <c r="D70" s="44"/>
      <c r="E70" s="44"/>
      <c r="F70" s="44"/>
      <c r="G70" s="71">
        <f>IF('Budget Estimator'!$C$4="Auto Allocation",'Budget Estimator'!$D17,'Budget Estimator'!$G17)</f>
        <v>2226.1798753339267</v>
      </c>
      <c r="H70" s="71"/>
      <c r="I70" s="71">
        <f>IF(H76=0,0,G70-H76)</f>
        <v>1676.1798753339267</v>
      </c>
      <c r="J70" s="56"/>
      <c r="L70"/>
      <c r="M70"/>
      <c r="N70"/>
      <c r="O70"/>
      <c r="P70"/>
    </row>
    <row r="71" spans="1:16" s="10" customFormat="1" ht="6.95" customHeight="1" x14ac:dyDescent="0.25">
      <c r="A71" s="48"/>
      <c r="B71" s="49"/>
      <c r="C71" s="49"/>
      <c r="D71" s="49"/>
      <c r="E71" s="49"/>
      <c r="F71" s="49"/>
      <c r="G71" s="50"/>
      <c r="H71" s="51"/>
      <c r="I71" s="51"/>
      <c r="J71" s="58"/>
      <c r="L71"/>
      <c r="M71"/>
      <c r="N71"/>
      <c r="O71"/>
      <c r="P71"/>
    </row>
    <row r="72" spans="1:16" s="25" customFormat="1" ht="18" customHeight="1" x14ac:dyDescent="0.25">
      <c r="A72" s="31" t="s">
        <v>2</v>
      </c>
      <c r="B72" s="32"/>
      <c r="C72" s="32"/>
      <c r="D72" s="32"/>
      <c r="E72" s="32"/>
      <c r="F72" s="32"/>
      <c r="G72" s="76">
        <v>500</v>
      </c>
      <c r="H72" s="77">
        <v>550</v>
      </c>
      <c r="I72" s="70">
        <f>IF(OR(ISBLANK(G72),ISBLANK(H72)),0,G72-H72)</f>
        <v>-50</v>
      </c>
      <c r="J72" s="59"/>
      <c r="L72"/>
      <c r="M72"/>
      <c r="N72"/>
      <c r="O72"/>
      <c r="P72"/>
    </row>
    <row r="73" spans="1:16" s="25" customFormat="1" ht="18" customHeight="1" x14ac:dyDescent="0.25">
      <c r="A73" s="34" t="s">
        <v>4</v>
      </c>
      <c r="B73" s="35"/>
      <c r="C73" s="35"/>
      <c r="D73" s="35"/>
      <c r="E73" s="35"/>
      <c r="F73" s="35"/>
      <c r="G73" s="78"/>
      <c r="H73" s="79"/>
      <c r="I73" s="70">
        <f>IF(OR(ISBLANK(G73),ISBLANK(H73)),0,G73-H73)</f>
        <v>0</v>
      </c>
      <c r="J73" s="59"/>
      <c r="L73"/>
      <c r="M73"/>
      <c r="N73"/>
      <c r="O73"/>
      <c r="P73"/>
    </row>
    <row r="74" spans="1:16" s="25" customFormat="1" ht="18" customHeight="1" x14ac:dyDescent="0.25">
      <c r="A74" s="34" t="s">
        <v>62</v>
      </c>
      <c r="B74" s="35"/>
      <c r="C74" s="35"/>
      <c r="D74" s="35"/>
      <c r="E74" s="35"/>
      <c r="F74" s="35"/>
      <c r="G74" s="80"/>
      <c r="H74" s="81"/>
      <c r="I74" s="70">
        <f>IF(OR(ISBLANK(G74),ISBLANK(H74)),0,G74-H74)</f>
        <v>0</v>
      </c>
      <c r="J74" s="59"/>
      <c r="L74"/>
      <c r="M74"/>
      <c r="N74"/>
      <c r="O74"/>
      <c r="P74"/>
    </row>
    <row r="75" spans="1:16" s="25" customFormat="1" ht="6.95" customHeight="1" x14ac:dyDescent="0.25">
      <c r="A75" s="53"/>
      <c r="B75" s="35"/>
      <c r="C75" s="35"/>
      <c r="D75" s="35"/>
      <c r="E75" s="35"/>
      <c r="F75" s="35"/>
      <c r="G75" s="36"/>
      <c r="H75" s="36"/>
      <c r="I75" s="36"/>
      <c r="J75" s="59"/>
      <c r="L75"/>
      <c r="M75"/>
      <c r="N75"/>
      <c r="O75"/>
      <c r="P75"/>
    </row>
    <row r="76" spans="1:16" s="25" customFormat="1" ht="18" customHeight="1" x14ac:dyDescent="0.25">
      <c r="A76" s="43" t="str">
        <f>"TOTAL "&amp;A70</f>
        <v>TOTAL MUSIC</v>
      </c>
      <c r="B76" s="44"/>
      <c r="C76" s="44"/>
      <c r="D76" s="44"/>
      <c r="E76" s="44"/>
      <c r="F76" s="44"/>
      <c r="G76" s="71">
        <f>SUM(G72:G74)</f>
        <v>500</v>
      </c>
      <c r="H76" s="71">
        <f>SUM(H72:H74)</f>
        <v>550</v>
      </c>
      <c r="I76" s="71">
        <f>SUM(I72:I74)</f>
        <v>-50</v>
      </c>
      <c r="J76" s="55"/>
      <c r="L76"/>
      <c r="M76"/>
      <c r="N76"/>
      <c r="O76"/>
      <c r="P76"/>
    </row>
    <row r="77" spans="1:16" s="25" customFormat="1" ht="12" customHeight="1" x14ac:dyDescent="0.25">
      <c r="A77" s="23"/>
      <c r="B77" s="23"/>
      <c r="C77" s="23"/>
      <c r="D77" s="23"/>
      <c r="E77" s="23"/>
      <c r="F77" s="23"/>
      <c r="G77" s="23"/>
      <c r="H77" s="23"/>
      <c r="I77" s="23"/>
      <c r="L77"/>
      <c r="M77"/>
      <c r="N77"/>
      <c r="O77"/>
      <c r="P77"/>
    </row>
    <row r="78" spans="1:16" s="10" customFormat="1" ht="18" customHeight="1" x14ac:dyDescent="0.25">
      <c r="A78" s="43" t="s">
        <v>69</v>
      </c>
      <c r="B78" s="44"/>
      <c r="C78" s="44"/>
      <c r="D78" s="44"/>
      <c r="E78" s="44"/>
      <c r="F78" s="44"/>
      <c r="G78" s="71">
        <f>IF('Budget Estimator'!$C$4="Auto Allocation",'Budget Estimator'!$D18,'Budget Estimator'!$G18)</f>
        <v>1780.9439002671415</v>
      </c>
      <c r="H78" s="71"/>
      <c r="I78" s="71">
        <f>IF(H87=0,0,G78-H87)</f>
        <v>1380.9439002671415</v>
      </c>
      <c r="J78" s="56"/>
      <c r="L78"/>
      <c r="M78"/>
      <c r="N78"/>
      <c r="O78"/>
      <c r="P78"/>
    </row>
    <row r="79" spans="1:16" s="10" customFormat="1" ht="6.95" customHeight="1" x14ac:dyDescent="0.25">
      <c r="A79" s="48"/>
      <c r="B79" s="49"/>
      <c r="C79" s="49"/>
      <c r="D79" s="49"/>
      <c r="E79" s="49"/>
      <c r="F79" s="49"/>
      <c r="G79" s="50"/>
      <c r="H79" s="51"/>
      <c r="I79" s="51"/>
      <c r="J79" s="58"/>
      <c r="L79"/>
      <c r="M79"/>
      <c r="N79"/>
      <c r="O79"/>
      <c r="P79"/>
    </row>
    <row r="80" spans="1:16" s="25" customFormat="1" ht="18" customHeight="1" x14ac:dyDescent="0.25">
      <c r="A80" s="31" t="s">
        <v>12</v>
      </c>
      <c r="B80" s="32"/>
      <c r="C80" s="32"/>
      <c r="D80" s="32"/>
      <c r="E80" s="32"/>
      <c r="F80" s="32"/>
      <c r="G80" s="76">
        <v>400</v>
      </c>
      <c r="H80" s="77">
        <v>400</v>
      </c>
      <c r="I80" s="70">
        <f t="shared" ref="I80:I85" si="2">IF(OR(ISBLANK(G80),ISBLANK(H80)),0,G80-H80)</f>
        <v>0</v>
      </c>
      <c r="J80" s="59"/>
      <c r="L80"/>
      <c r="M80"/>
      <c r="N80"/>
      <c r="O80"/>
      <c r="P80"/>
    </row>
    <row r="81" spans="1:16" s="25" customFormat="1" ht="18" customHeight="1" x14ac:dyDescent="0.25">
      <c r="A81" s="34" t="s">
        <v>14</v>
      </c>
      <c r="B81" s="35"/>
      <c r="C81" s="35"/>
      <c r="D81" s="35"/>
      <c r="E81" s="35"/>
      <c r="F81" s="35"/>
      <c r="G81" s="78"/>
      <c r="H81" s="79"/>
      <c r="I81" s="70">
        <f t="shared" si="2"/>
        <v>0</v>
      </c>
      <c r="J81" s="59"/>
      <c r="L81"/>
      <c r="M81"/>
      <c r="N81"/>
      <c r="O81"/>
      <c r="P81"/>
    </row>
    <row r="82" spans="1:16" s="25" customFormat="1" ht="18" customHeight="1" x14ac:dyDescent="0.25">
      <c r="A82" s="34" t="s">
        <v>15</v>
      </c>
      <c r="B82" s="35"/>
      <c r="C82" s="35"/>
      <c r="D82" s="35"/>
      <c r="E82" s="35"/>
      <c r="F82" s="35"/>
      <c r="G82" s="78"/>
      <c r="H82" s="79"/>
      <c r="I82" s="70">
        <f t="shared" si="2"/>
        <v>0</v>
      </c>
      <c r="J82" s="59"/>
      <c r="L82"/>
      <c r="M82"/>
      <c r="N82"/>
      <c r="O82"/>
      <c r="P82"/>
    </row>
    <row r="83" spans="1:16" s="25" customFormat="1" ht="18" customHeight="1" x14ac:dyDescent="0.25">
      <c r="A83" s="34" t="s">
        <v>16</v>
      </c>
      <c r="B83" s="35"/>
      <c r="C83" s="35"/>
      <c r="D83" s="35"/>
      <c r="E83" s="35"/>
      <c r="F83" s="35"/>
      <c r="G83" s="78"/>
      <c r="H83" s="79"/>
      <c r="I83" s="70">
        <f t="shared" si="2"/>
        <v>0</v>
      </c>
      <c r="J83" s="59"/>
      <c r="L83"/>
      <c r="M83"/>
      <c r="N83"/>
      <c r="O83"/>
      <c r="P83"/>
    </row>
    <row r="84" spans="1:16" s="25" customFormat="1" ht="18" customHeight="1" x14ac:dyDescent="0.25">
      <c r="A84" s="34" t="s">
        <v>17</v>
      </c>
      <c r="B84" s="35"/>
      <c r="C84" s="35"/>
      <c r="D84" s="35"/>
      <c r="E84" s="35"/>
      <c r="F84" s="35"/>
      <c r="G84" s="78"/>
      <c r="H84" s="79"/>
      <c r="I84" s="70">
        <f t="shared" si="2"/>
        <v>0</v>
      </c>
      <c r="J84" s="59"/>
      <c r="L84"/>
      <c r="M84"/>
      <c r="N84"/>
      <c r="O84"/>
      <c r="P84"/>
    </row>
    <row r="85" spans="1:16" s="25" customFormat="1" ht="18" customHeight="1" x14ac:dyDescent="0.25">
      <c r="A85" s="34" t="s">
        <v>62</v>
      </c>
      <c r="B85" s="35"/>
      <c r="C85" s="35"/>
      <c r="D85" s="35"/>
      <c r="E85" s="35"/>
      <c r="F85" s="35"/>
      <c r="G85" s="80"/>
      <c r="H85" s="81"/>
      <c r="I85" s="70">
        <f t="shared" si="2"/>
        <v>0</v>
      </c>
      <c r="J85" s="59"/>
      <c r="L85"/>
      <c r="M85"/>
      <c r="N85"/>
      <c r="O85"/>
      <c r="P85"/>
    </row>
    <row r="86" spans="1:16" s="25" customFormat="1" ht="6.95" customHeight="1" x14ac:dyDescent="0.25">
      <c r="A86" s="53"/>
      <c r="B86" s="35"/>
      <c r="C86" s="35"/>
      <c r="D86" s="35"/>
      <c r="E86" s="35"/>
      <c r="F86" s="35"/>
      <c r="G86" s="36"/>
      <c r="H86" s="36"/>
      <c r="I86" s="36"/>
      <c r="J86" s="59"/>
      <c r="L86"/>
      <c r="M86"/>
      <c r="N86"/>
      <c r="O86"/>
      <c r="P86"/>
    </row>
    <row r="87" spans="1:16" s="25" customFormat="1" ht="18" customHeight="1" x14ac:dyDescent="0.25">
      <c r="A87" s="43" t="str">
        <f>"TOTAL "&amp;A78</f>
        <v>TOTAL DECORATIONS</v>
      </c>
      <c r="B87" s="44"/>
      <c r="C87" s="44"/>
      <c r="D87" s="44"/>
      <c r="E87" s="44"/>
      <c r="F87" s="44"/>
      <c r="G87" s="71">
        <f>SUM(G80:G85)</f>
        <v>400</v>
      </c>
      <c r="H87" s="71">
        <f>SUM(H80:H85)</f>
        <v>400</v>
      </c>
      <c r="I87" s="71">
        <f>SUM(I80:I85)</f>
        <v>0</v>
      </c>
      <c r="J87" s="55"/>
      <c r="L87"/>
      <c r="M87"/>
      <c r="N87"/>
      <c r="O87"/>
      <c r="P87"/>
    </row>
    <row r="88" spans="1:16" s="25" customFormat="1" ht="12" customHeight="1" x14ac:dyDescent="0.25">
      <c r="A88" s="23"/>
      <c r="B88" s="23"/>
      <c r="C88" s="23"/>
      <c r="D88" s="23"/>
      <c r="E88" s="23"/>
      <c r="F88" s="23"/>
      <c r="G88" s="23"/>
      <c r="H88" s="23"/>
      <c r="I88" s="23"/>
      <c r="L88"/>
      <c r="M88"/>
      <c r="N88"/>
      <c r="O88"/>
      <c r="P88"/>
    </row>
    <row r="89" spans="1:16" s="10" customFormat="1" ht="18" customHeight="1" x14ac:dyDescent="0.25">
      <c r="A89" s="43" t="s">
        <v>70</v>
      </c>
      <c r="B89" s="44"/>
      <c r="C89" s="44"/>
      <c r="D89" s="44"/>
      <c r="E89" s="44"/>
      <c r="F89" s="44"/>
      <c r="G89" s="71">
        <f>IF('Budget Estimator'!$C$4="Auto Allocation",'Budget Estimator'!$D19,'Budget Estimator'!$G19)</f>
        <v>1780.9439002671415</v>
      </c>
      <c r="H89" s="71"/>
      <c r="I89" s="71">
        <f>IF(H98=0,0,G89-H98)</f>
        <v>1430.9439002671415</v>
      </c>
      <c r="J89" s="56"/>
      <c r="L89"/>
      <c r="M89"/>
      <c r="N89"/>
      <c r="O89"/>
      <c r="P89"/>
    </row>
    <row r="90" spans="1:16" s="10" customFormat="1" ht="6.95" customHeight="1" x14ac:dyDescent="0.25">
      <c r="A90" s="48"/>
      <c r="B90" s="49"/>
      <c r="C90" s="49"/>
      <c r="D90" s="49"/>
      <c r="E90" s="49"/>
      <c r="F90" s="49"/>
      <c r="G90" s="50"/>
      <c r="H90" s="51"/>
      <c r="I90" s="51"/>
      <c r="J90" s="58"/>
      <c r="L90"/>
      <c r="M90"/>
      <c r="N90"/>
      <c r="O90"/>
      <c r="P90"/>
    </row>
    <row r="91" spans="1:16" s="25" customFormat="1" ht="18" customHeight="1" x14ac:dyDescent="0.25">
      <c r="A91" s="34" t="s">
        <v>21</v>
      </c>
      <c r="B91" s="35"/>
      <c r="C91" s="35"/>
      <c r="D91" s="35"/>
      <c r="E91" s="35"/>
      <c r="F91" s="35"/>
      <c r="G91" s="76">
        <v>400</v>
      </c>
      <c r="H91" s="77">
        <v>350</v>
      </c>
      <c r="I91" s="70">
        <f t="shared" ref="I91:I96" si="3">IF(OR(ISBLANK(G91),ISBLANK(H91)),0,G91-H91)</f>
        <v>50</v>
      </c>
      <c r="J91" s="59"/>
      <c r="L91"/>
      <c r="M91"/>
      <c r="N91"/>
      <c r="O91"/>
      <c r="P91"/>
    </row>
    <row r="92" spans="1:16" s="25" customFormat="1" ht="18" customHeight="1" x14ac:dyDescent="0.25">
      <c r="A92" s="34" t="s">
        <v>22</v>
      </c>
      <c r="B92" s="35"/>
      <c r="C92" s="35"/>
      <c r="D92" s="35"/>
      <c r="E92" s="35"/>
      <c r="F92" s="35"/>
      <c r="G92" s="78"/>
      <c r="H92" s="79"/>
      <c r="I92" s="70">
        <f t="shared" si="3"/>
        <v>0</v>
      </c>
      <c r="J92" s="59"/>
      <c r="L92"/>
      <c r="M92"/>
      <c r="N92"/>
      <c r="O92"/>
      <c r="P92"/>
    </row>
    <row r="93" spans="1:16" s="25" customFormat="1" ht="18" customHeight="1" x14ac:dyDescent="0.25">
      <c r="A93" s="34" t="s">
        <v>23</v>
      </c>
      <c r="B93" s="35"/>
      <c r="C93" s="35"/>
      <c r="D93" s="35"/>
      <c r="E93" s="35"/>
      <c r="F93" s="35"/>
      <c r="G93" s="78"/>
      <c r="H93" s="79"/>
      <c r="I93" s="70">
        <f t="shared" si="3"/>
        <v>0</v>
      </c>
      <c r="J93" s="59"/>
      <c r="L93"/>
      <c r="M93"/>
      <c r="N93"/>
      <c r="O93"/>
      <c r="P93"/>
    </row>
    <row r="94" spans="1:16" s="25" customFormat="1" ht="18" customHeight="1" x14ac:dyDescent="0.25">
      <c r="A94" s="34" t="s">
        <v>24</v>
      </c>
      <c r="B94" s="35"/>
      <c r="C94" s="35"/>
      <c r="D94" s="35"/>
      <c r="E94" s="35"/>
      <c r="F94" s="35"/>
      <c r="G94" s="78"/>
      <c r="H94" s="79"/>
      <c r="I94" s="70">
        <f t="shared" si="3"/>
        <v>0</v>
      </c>
      <c r="J94" s="59"/>
      <c r="L94"/>
      <c r="M94"/>
      <c r="N94"/>
      <c r="O94"/>
      <c r="P94"/>
    </row>
    <row r="95" spans="1:16" s="25" customFormat="1" ht="18" customHeight="1" x14ac:dyDescent="0.25">
      <c r="A95" s="34" t="s">
        <v>25</v>
      </c>
      <c r="B95" s="35"/>
      <c r="C95" s="35"/>
      <c r="D95" s="35"/>
      <c r="E95" s="35"/>
      <c r="F95" s="35"/>
      <c r="G95" s="78"/>
      <c r="H95" s="79"/>
      <c r="I95" s="70">
        <f t="shared" si="3"/>
        <v>0</v>
      </c>
      <c r="J95" s="59"/>
      <c r="L95"/>
      <c r="M95"/>
      <c r="N95"/>
      <c r="O95"/>
      <c r="P95"/>
    </row>
    <row r="96" spans="1:16" s="25" customFormat="1" ht="18" customHeight="1" x14ac:dyDescent="0.25">
      <c r="A96" s="34" t="s">
        <v>62</v>
      </c>
      <c r="B96" s="35"/>
      <c r="C96" s="35"/>
      <c r="D96" s="35"/>
      <c r="E96" s="35"/>
      <c r="F96" s="35"/>
      <c r="G96" s="80"/>
      <c r="H96" s="81"/>
      <c r="I96" s="70">
        <f t="shared" si="3"/>
        <v>0</v>
      </c>
      <c r="J96" s="59"/>
      <c r="L96"/>
      <c r="M96"/>
      <c r="N96"/>
      <c r="O96"/>
      <c r="P96"/>
    </row>
    <row r="97" spans="1:16" s="25" customFormat="1" ht="6.95" customHeight="1" x14ac:dyDescent="0.25">
      <c r="A97" s="53"/>
      <c r="B97" s="35"/>
      <c r="C97" s="35"/>
      <c r="D97" s="35"/>
      <c r="E97" s="35"/>
      <c r="F97" s="35"/>
      <c r="G97" s="36"/>
      <c r="H97" s="36"/>
      <c r="I97" s="36"/>
      <c r="J97" s="59"/>
      <c r="L97"/>
      <c r="M97"/>
      <c r="N97"/>
      <c r="O97"/>
      <c r="P97"/>
    </row>
    <row r="98" spans="1:16" s="25" customFormat="1" ht="18" customHeight="1" x14ac:dyDescent="0.25">
      <c r="A98" s="43" t="str">
        <f>"TOTAL "&amp;A89</f>
        <v>TOTAL PHOTOGRAPHY</v>
      </c>
      <c r="B98" s="44"/>
      <c r="C98" s="44"/>
      <c r="D98" s="44"/>
      <c r="E98" s="44"/>
      <c r="F98" s="44"/>
      <c r="G98" s="71">
        <f>SUM(G91:G96)</f>
        <v>400</v>
      </c>
      <c r="H98" s="71">
        <f>SUM(H91:H96)</f>
        <v>350</v>
      </c>
      <c r="I98" s="71">
        <f>SUM(I91:I96)</f>
        <v>50</v>
      </c>
      <c r="J98" s="55"/>
      <c r="L98"/>
      <c r="M98"/>
      <c r="N98"/>
      <c r="O98"/>
      <c r="P98"/>
    </row>
    <row r="99" spans="1:16" s="25" customFormat="1" ht="12" customHeight="1" x14ac:dyDescent="0.25">
      <c r="A99" s="23"/>
      <c r="B99" s="23"/>
      <c r="C99" s="23"/>
      <c r="D99" s="23"/>
      <c r="E99" s="23"/>
      <c r="F99" s="23"/>
      <c r="G99" s="23"/>
      <c r="H99" s="23"/>
      <c r="I99" s="23"/>
      <c r="L99"/>
      <c r="M99"/>
      <c r="N99"/>
      <c r="O99"/>
      <c r="P99"/>
    </row>
    <row r="100" spans="1:16" s="10" customFormat="1" ht="18" customHeight="1" x14ac:dyDescent="0.25">
      <c r="A100" s="43" t="s">
        <v>71</v>
      </c>
      <c r="B100" s="44"/>
      <c r="C100" s="44"/>
      <c r="D100" s="44"/>
      <c r="E100" s="44"/>
      <c r="F100" s="44"/>
      <c r="G100" s="71">
        <f>IF('Budget Estimator'!$C$4="Auto Allocation",'Budget Estimator'!$D20,'Budget Estimator'!$G20)</f>
        <v>2003.5618878005344</v>
      </c>
      <c r="H100" s="71"/>
      <c r="I100" s="71">
        <f>IF(H112=0,0,G100-H112)</f>
        <v>1503.5618878005344</v>
      </c>
      <c r="J100" s="56"/>
      <c r="L100"/>
      <c r="M100"/>
      <c r="N100"/>
      <c r="O100"/>
      <c r="P100"/>
    </row>
    <row r="101" spans="1:16" s="10" customFormat="1" ht="6.95" customHeight="1" x14ac:dyDescent="0.25">
      <c r="A101" s="48"/>
      <c r="B101" s="49"/>
      <c r="C101" s="49"/>
      <c r="D101" s="49"/>
      <c r="E101" s="49"/>
      <c r="F101" s="49"/>
      <c r="G101" s="50"/>
      <c r="H101" s="51"/>
      <c r="I101" s="51"/>
      <c r="J101" s="58"/>
      <c r="L101"/>
      <c r="M101"/>
      <c r="N101"/>
      <c r="O101"/>
      <c r="P101"/>
    </row>
    <row r="102" spans="1:16" s="25" customFormat="1" ht="18" customHeight="1" x14ac:dyDescent="0.25">
      <c r="A102" s="31" t="s">
        <v>30</v>
      </c>
      <c r="B102" s="32"/>
      <c r="C102" s="32"/>
      <c r="D102" s="32"/>
      <c r="E102" s="32"/>
      <c r="F102" s="32"/>
      <c r="G102" s="76">
        <v>450</v>
      </c>
      <c r="H102" s="77">
        <v>500</v>
      </c>
      <c r="I102" s="70">
        <f t="shared" ref="I102:I110" si="4">IF(OR(ISBLANK(G102),ISBLANK(H102)),0,G102-H102)</f>
        <v>-50</v>
      </c>
      <c r="J102" s="59"/>
      <c r="L102"/>
      <c r="M102"/>
      <c r="N102"/>
      <c r="O102"/>
      <c r="P102"/>
    </row>
    <row r="103" spans="1:16" s="25" customFormat="1" ht="18" customHeight="1" x14ac:dyDescent="0.25">
      <c r="A103" s="31" t="s">
        <v>31</v>
      </c>
      <c r="B103" s="32"/>
      <c r="C103" s="32"/>
      <c r="D103" s="32"/>
      <c r="E103" s="32"/>
      <c r="F103" s="32"/>
      <c r="G103" s="78"/>
      <c r="H103" s="79"/>
      <c r="I103" s="70">
        <f t="shared" si="4"/>
        <v>0</v>
      </c>
      <c r="J103" s="59"/>
      <c r="L103"/>
      <c r="M103"/>
      <c r="N103"/>
      <c r="O103"/>
      <c r="P103"/>
    </row>
    <row r="104" spans="1:16" s="25" customFormat="1" ht="18" customHeight="1" x14ac:dyDescent="0.25">
      <c r="A104" s="34" t="s">
        <v>32</v>
      </c>
      <c r="B104" s="35"/>
      <c r="C104" s="35"/>
      <c r="D104" s="35"/>
      <c r="E104" s="35"/>
      <c r="F104" s="35"/>
      <c r="G104" s="78"/>
      <c r="H104" s="79"/>
      <c r="I104" s="70">
        <f t="shared" si="4"/>
        <v>0</v>
      </c>
      <c r="J104" s="59"/>
      <c r="L104"/>
      <c r="M104"/>
      <c r="N104"/>
      <c r="O104"/>
      <c r="P104"/>
    </row>
    <row r="105" spans="1:16" s="25" customFormat="1" ht="18" customHeight="1" x14ac:dyDescent="0.25">
      <c r="A105" s="34" t="s">
        <v>33</v>
      </c>
      <c r="B105" s="35"/>
      <c r="C105" s="35"/>
      <c r="D105" s="35"/>
      <c r="E105" s="35"/>
      <c r="F105" s="35"/>
      <c r="G105" s="78"/>
      <c r="H105" s="79"/>
      <c r="I105" s="70">
        <f t="shared" si="4"/>
        <v>0</v>
      </c>
      <c r="J105" s="59"/>
      <c r="L105"/>
      <c r="M105"/>
      <c r="N105"/>
      <c r="O105"/>
      <c r="P105"/>
    </row>
    <row r="106" spans="1:16" s="25" customFormat="1" ht="18" customHeight="1" x14ac:dyDescent="0.25">
      <c r="A106" s="34" t="s">
        <v>34</v>
      </c>
      <c r="B106" s="35"/>
      <c r="C106" s="35"/>
      <c r="D106" s="35"/>
      <c r="E106" s="35"/>
      <c r="F106" s="35"/>
      <c r="G106" s="78"/>
      <c r="H106" s="79"/>
      <c r="I106" s="70">
        <f t="shared" si="4"/>
        <v>0</v>
      </c>
      <c r="J106" s="59"/>
      <c r="L106"/>
      <c r="M106"/>
      <c r="N106"/>
      <c r="O106"/>
      <c r="P106"/>
    </row>
    <row r="107" spans="1:16" s="25" customFormat="1" ht="18" customHeight="1" x14ac:dyDescent="0.25">
      <c r="A107" s="34" t="s">
        <v>36</v>
      </c>
      <c r="B107" s="35"/>
      <c r="C107" s="35"/>
      <c r="D107" s="35"/>
      <c r="E107" s="35"/>
      <c r="F107" s="35"/>
      <c r="G107" s="78"/>
      <c r="H107" s="79"/>
      <c r="I107" s="70">
        <f t="shared" si="4"/>
        <v>0</v>
      </c>
      <c r="J107" s="59"/>
      <c r="L107"/>
      <c r="M107"/>
      <c r="N107"/>
      <c r="O107"/>
      <c r="P107"/>
    </row>
    <row r="108" spans="1:16" s="25" customFormat="1" ht="18" customHeight="1" x14ac:dyDescent="0.25">
      <c r="A108" s="34" t="s">
        <v>38</v>
      </c>
      <c r="B108" s="35"/>
      <c r="C108" s="35"/>
      <c r="D108" s="35"/>
      <c r="E108" s="35"/>
      <c r="F108" s="35"/>
      <c r="G108" s="78"/>
      <c r="H108" s="79"/>
      <c r="I108" s="70">
        <f t="shared" si="4"/>
        <v>0</v>
      </c>
      <c r="J108" s="59"/>
      <c r="L108"/>
      <c r="M108"/>
      <c r="N108"/>
      <c r="O108"/>
      <c r="P108"/>
    </row>
    <row r="109" spans="1:16" s="25" customFormat="1" ht="18" customHeight="1" x14ac:dyDescent="0.25">
      <c r="A109" s="34" t="s">
        <v>40</v>
      </c>
      <c r="B109" s="35"/>
      <c r="C109" s="35"/>
      <c r="D109" s="35"/>
      <c r="E109" s="35"/>
      <c r="F109" s="35"/>
      <c r="G109" s="78"/>
      <c r="H109" s="79"/>
      <c r="I109" s="70">
        <f t="shared" si="4"/>
        <v>0</v>
      </c>
      <c r="J109" s="59"/>
      <c r="L109"/>
      <c r="M109"/>
      <c r="N109"/>
      <c r="O109"/>
      <c r="P109"/>
    </row>
    <row r="110" spans="1:16" s="25" customFormat="1" ht="18" customHeight="1" x14ac:dyDescent="0.25">
      <c r="A110" s="34" t="s">
        <v>62</v>
      </c>
      <c r="B110" s="35"/>
      <c r="C110" s="35"/>
      <c r="D110" s="35"/>
      <c r="E110" s="35"/>
      <c r="F110" s="35"/>
      <c r="G110" s="80"/>
      <c r="H110" s="81"/>
      <c r="I110" s="70">
        <f t="shared" si="4"/>
        <v>0</v>
      </c>
      <c r="J110" s="59"/>
      <c r="L110"/>
      <c r="M110"/>
      <c r="N110"/>
      <c r="O110"/>
      <c r="P110"/>
    </row>
    <row r="111" spans="1:16" s="25" customFormat="1" ht="6.95" customHeight="1" x14ac:dyDescent="0.25">
      <c r="A111" s="53"/>
      <c r="B111" s="35"/>
      <c r="C111" s="35"/>
      <c r="D111" s="35"/>
      <c r="E111" s="35"/>
      <c r="F111" s="35"/>
      <c r="G111" s="36"/>
      <c r="H111" s="36"/>
      <c r="I111" s="36"/>
      <c r="J111" s="59"/>
      <c r="L111"/>
      <c r="M111"/>
      <c r="N111"/>
      <c r="O111"/>
      <c r="P111"/>
    </row>
    <row r="112" spans="1:16" s="25" customFormat="1" ht="18" customHeight="1" x14ac:dyDescent="0.25">
      <c r="A112" s="43" t="str">
        <f>"TOTAL "&amp;A100</f>
        <v>TOTAL RECEPTION</v>
      </c>
      <c r="B112" s="44"/>
      <c r="C112" s="44"/>
      <c r="D112" s="44"/>
      <c r="E112" s="44"/>
      <c r="F112" s="44"/>
      <c r="G112" s="71">
        <f>SUM(G102:G110)</f>
        <v>450</v>
      </c>
      <c r="H112" s="71">
        <f>SUM(H102:H110)</f>
        <v>500</v>
      </c>
      <c r="I112" s="71">
        <f>SUM(I102:I110)</f>
        <v>-50</v>
      </c>
      <c r="J112" s="55"/>
      <c r="L112"/>
      <c r="M112"/>
      <c r="N112"/>
      <c r="O112"/>
      <c r="P112"/>
    </row>
    <row r="113" spans="1:16" s="25" customFormat="1" ht="12" customHeight="1" x14ac:dyDescent="0.25">
      <c r="A113" s="23"/>
      <c r="B113" s="23"/>
      <c r="C113" s="23"/>
      <c r="D113" s="23"/>
      <c r="E113" s="23"/>
      <c r="F113" s="23"/>
      <c r="G113" s="23"/>
      <c r="H113" s="23"/>
      <c r="I113" s="23"/>
      <c r="L113"/>
      <c r="M113"/>
      <c r="N113"/>
      <c r="O113"/>
      <c r="P113"/>
    </row>
    <row r="114" spans="1:16" s="10" customFormat="1" ht="18" customHeight="1" x14ac:dyDescent="0.25">
      <c r="A114" s="43" t="s">
        <v>72</v>
      </c>
      <c r="B114" s="44"/>
      <c r="C114" s="44"/>
      <c r="D114" s="44"/>
      <c r="E114" s="44"/>
      <c r="F114" s="44"/>
      <c r="G114" s="71">
        <f>IF('Budget Estimator'!$C$4="Auto Allocation",'Budget Estimator'!$D21,'Budget Estimator'!$G21)</f>
        <v>1335.7079252003562</v>
      </c>
      <c r="H114" s="71"/>
      <c r="I114" s="71">
        <f>IF(H128=0,0,G114-H128)</f>
        <v>985.70792520035616</v>
      </c>
      <c r="J114" s="56"/>
      <c r="L114"/>
      <c r="M114"/>
      <c r="N114"/>
      <c r="O114"/>
      <c r="P114"/>
    </row>
    <row r="115" spans="1:16" s="10" customFormat="1" ht="6.95" customHeight="1" x14ac:dyDescent="0.25">
      <c r="A115" s="48"/>
      <c r="B115" s="49"/>
      <c r="C115" s="49"/>
      <c r="D115" s="49"/>
      <c r="E115" s="49"/>
      <c r="F115" s="49"/>
      <c r="G115" s="50"/>
      <c r="H115" s="51"/>
      <c r="I115" s="51"/>
      <c r="J115" s="58"/>
      <c r="L115"/>
      <c r="M115"/>
      <c r="N115"/>
      <c r="O115"/>
      <c r="P115"/>
    </row>
    <row r="116" spans="1:16" s="25" customFormat="1" ht="18" customHeight="1" x14ac:dyDescent="0.25">
      <c r="A116" s="31" t="s">
        <v>42</v>
      </c>
      <c r="B116" s="32"/>
      <c r="C116" s="32"/>
      <c r="D116" s="32"/>
      <c r="E116" s="32"/>
      <c r="F116" s="32"/>
      <c r="G116" s="76">
        <v>300</v>
      </c>
      <c r="H116" s="77">
        <v>350</v>
      </c>
      <c r="I116" s="70">
        <f t="shared" ref="I116:I126" si="5">IF(OR(ISBLANK(G116),ISBLANK(H116)),0,G116-H116)</f>
        <v>-50</v>
      </c>
      <c r="J116" s="59"/>
      <c r="L116"/>
      <c r="M116"/>
      <c r="N116"/>
      <c r="O116"/>
      <c r="P116"/>
    </row>
    <row r="117" spans="1:16" s="25" customFormat="1" ht="18" customHeight="1" x14ac:dyDescent="0.25">
      <c r="A117" s="34" t="s">
        <v>44</v>
      </c>
      <c r="B117" s="35"/>
      <c r="C117" s="35"/>
      <c r="D117" s="35"/>
      <c r="E117" s="35"/>
      <c r="F117" s="35"/>
      <c r="G117" s="78"/>
      <c r="H117" s="79"/>
      <c r="I117" s="70">
        <f t="shared" si="5"/>
        <v>0</v>
      </c>
      <c r="J117" s="59"/>
      <c r="L117"/>
      <c r="M117"/>
      <c r="N117"/>
      <c r="O117"/>
      <c r="P117"/>
    </row>
    <row r="118" spans="1:16" s="25" customFormat="1" ht="18" customHeight="1" x14ac:dyDescent="0.25">
      <c r="A118" s="31" t="s">
        <v>46</v>
      </c>
      <c r="B118" s="32"/>
      <c r="C118" s="32"/>
      <c r="D118" s="32"/>
      <c r="E118" s="32"/>
      <c r="F118" s="32"/>
      <c r="G118" s="78"/>
      <c r="H118" s="79"/>
      <c r="I118" s="70">
        <f t="shared" si="5"/>
        <v>0</v>
      </c>
      <c r="J118" s="59"/>
      <c r="L118"/>
      <c r="M118"/>
      <c r="N118"/>
      <c r="O118"/>
      <c r="P118"/>
    </row>
    <row r="119" spans="1:16" s="25" customFormat="1" ht="18" customHeight="1" x14ac:dyDescent="0.25">
      <c r="A119" s="34" t="s">
        <v>48</v>
      </c>
      <c r="B119" s="35"/>
      <c r="C119" s="35"/>
      <c r="D119" s="35"/>
      <c r="E119" s="35"/>
      <c r="F119" s="35"/>
      <c r="G119" s="78"/>
      <c r="H119" s="79"/>
      <c r="I119" s="70">
        <f t="shared" si="5"/>
        <v>0</v>
      </c>
      <c r="J119" s="59"/>
      <c r="L119"/>
      <c r="M119"/>
      <c r="N119"/>
      <c r="O119"/>
      <c r="P119"/>
    </row>
    <row r="120" spans="1:16" s="25" customFormat="1" ht="18" customHeight="1" x14ac:dyDescent="0.25">
      <c r="A120" s="34" t="s">
        <v>50</v>
      </c>
      <c r="B120" s="35"/>
      <c r="C120" s="35"/>
      <c r="D120" s="35"/>
      <c r="E120" s="35"/>
      <c r="F120" s="35"/>
      <c r="G120" s="78"/>
      <c r="H120" s="79"/>
      <c r="I120" s="70">
        <f t="shared" si="5"/>
        <v>0</v>
      </c>
      <c r="J120" s="59"/>
      <c r="L120"/>
      <c r="M120"/>
      <c r="N120"/>
      <c r="O120"/>
      <c r="P120"/>
    </row>
    <row r="121" spans="1:16" s="25" customFormat="1" ht="18" customHeight="1" x14ac:dyDescent="0.25">
      <c r="A121" s="34" t="s">
        <v>52</v>
      </c>
      <c r="B121" s="35"/>
      <c r="C121" s="35"/>
      <c r="D121" s="35"/>
      <c r="E121" s="35"/>
      <c r="F121" s="35"/>
      <c r="G121" s="78"/>
      <c r="H121" s="79"/>
      <c r="I121" s="70">
        <f t="shared" si="5"/>
        <v>0</v>
      </c>
      <c r="J121" s="59"/>
      <c r="L121"/>
      <c r="M121"/>
      <c r="N121"/>
      <c r="O121"/>
      <c r="P121"/>
    </row>
    <row r="122" spans="1:16" s="25" customFormat="1" ht="18" customHeight="1" x14ac:dyDescent="0.25">
      <c r="A122" s="34" t="s">
        <v>54</v>
      </c>
      <c r="B122" s="35"/>
      <c r="C122" s="35"/>
      <c r="D122" s="35"/>
      <c r="E122" s="35"/>
      <c r="F122" s="35"/>
      <c r="G122" s="78"/>
      <c r="H122" s="79"/>
      <c r="I122" s="70">
        <f t="shared" si="5"/>
        <v>0</v>
      </c>
      <c r="J122" s="59"/>
      <c r="L122"/>
      <c r="M122"/>
      <c r="N122"/>
      <c r="O122"/>
      <c r="P122"/>
    </row>
    <row r="123" spans="1:16" s="25" customFormat="1" ht="18" customHeight="1" x14ac:dyDescent="0.25">
      <c r="A123" s="34" t="s">
        <v>56</v>
      </c>
      <c r="B123" s="35"/>
      <c r="C123" s="35"/>
      <c r="D123" s="35"/>
      <c r="E123" s="35"/>
      <c r="F123" s="35"/>
      <c r="G123" s="78"/>
      <c r="H123" s="79"/>
      <c r="I123" s="70">
        <f t="shared" si="5"/>
        <v>0</v>
      </c>
      <c r="J123" s="59"/>
      <c r="L123"/>
      <c r="M123"/>
      <c r="N123"/>
      <c r="O123"/>
      <c r="P123"/>
    </row>
    <row r="124" spans="1:16" s="25" customFormat="1" ht="18" customHeight="1" x14ac:dyDescent="0.25">
      <c r="A124" s="34" t="s">
        <v>58</v>
      </c>
      <c r="B124" s="35"/>
      <c r="C124" s="35"/>
      <c r="D124" s="35"/>
      <c r="E124" s="35"/>
      <c r="F124" s="35"/>
      <c r="G124" s="78"/>
      <c r="H124" s="79"/>
      <c r="I124" s="70">
        <f t="shared" si="5"/>
        <v>0</v>
      </c>
      <c r="J124" s="59"/>
      <c r="L124"/>
      <c r="M124"/>
      <c r="N124"/>
      <c r="O124"/>
      <c r="P124"/>
    </row>
    <row r="125" spans="1:16" s="25" customFormat="1" ht="18" customHeight="1" x14ac:dyDescent="0.25">
      <c r="A125" s="34" t="s">
        <v>60</v>
      </c>
      <c r="B125" s="35"/>
      <c r="C125" s="35"/>
      <c r="D125" s="35"/>
      <c r="E125" s="35"/>
      <c r="F125" s="35"/>
      <c r="G125" s="78"/>
      <c r="H125" s="79"/>
      <c r="I125" s="70">
        <f t="shared" si="5"/>
        <v>0</v>
      </c>
      <c r="J125" s="59"/>
      <c r="L125"/>
      <c r="M125"/>
      <c r="N125"/>
      <c r="O125"/>
      <c r="P125"/>
    </row>
    <row r="126" spans="1:16" s="25" customFormat="1" ht="18" customHeight="1" x14ac:dyDescent="0.25">
      <c r="A126" s="34" t="s">
        <v>62</v>
      </c>
      <c r="B126" s="35"/>
      <c r="C126" s="35"/>
      <c r="D126" s="35"/>
      <c r="E126" s="35"/>
      <c r="F126" s="35"/>
      <c r="G126" s="80"/>
      <c r="H126" s="81"/>
      <c r="I126" s="70">
        <f t="shared" si="5"/>
        <v>0</v>
      </c>
      <c r="J126" s="59"/>
      <c r="L126"/>
      <c r="M126"/>
      <c r="N126"/>
      <c r="O126"/>
      <c r="P126"/>
    </row>
    <row r="127" spans="1:16" s="25" customFormat="1" ht="6.95" customHeight="1" x14ac:dyDescent="0.25">
      <c r="A127" s="53"/>
      <c r="B127" s="35"/>
      <c r="C127" s="35"/>
      <c r="D127" s="35"/>
      <c r="E127" s="35"/>
      <c r="F127" s="35"/>
      <c r="G127" s="36"/>
      <c r="H127" s="36"/>
      <c r="I127" s="36"/>
      <c r="J127" s="59"/>
      <c r="L127"/>
      <c r="M127"/>
      <c r="N127"/>
      <c r="O127"/>
      <c r="P127"/>
    </row>
    <row r="128" spans="1:16" s="25" customFormat="1" ht="18" customHeight="1" x14ac:dyDescent="0.25">
      <c r="A128" s="43" t="str">
        <f>"TOTAL "&amp;A114</f>
        <v>TOTAL OTHER EXPENSES</v>
      </c>
      <c r="B128" s="44"/>
      <c r="C128" s="44"/>
      <c r="D128" s="44"/>
      <c r="E128" s="44"/>
      <c r="F128" s="44"/>
      <c r="G128" s="71">
        <f>SUM(G116:G126)</f>
        <v>300</v>
      </c>
      <c r="H128" s="71">
        <f>SUM(H116:H126)</f>
        <v>350</v>
      </c>
      <c r="I128" s="71">
        <f>SUM(I116:I126)</f>
        <v>-50</v>
      </c>
      <c r="J128" s="55"/>
      <c r="L128"/>
      <c r="M128"/>
      <c r="N128"/>
      <c r="O128"/>
      <c r="P128"/>
    </row>
  </sheetData>
  <mergeCells count="1">
    <mergeCell ref="A1:J1"/>
  </mergeCells>
  <phoneticPr fontId="18" type="noConversion"/>
  <hyperlinks>
    <hyperlink ref="L17" r:id="rId1" tooltip="Wedding Budget Planner" xr:uid="{799E0E08-95A0-4A53-8436-C46D97AFAF3F}"/>
    <hyperlink ref="L16" r:id="rId2" tooltip="Weekly Budget Worksheet" xr:uid="{637DDF6B-47FE-4E6D-9DF5-54B08511009A}"/>
    <hyperlink ref="L2" r:id="rId3" xr:uid="{645B679D-A133-4338-A7C5-6802B9F34C83}"/>
    <hyperlink ref="L18" r:id="rId4" tooltip="Wedding Checklist" xr:uid="{6BC6DF6B-F03A-4A7D-8F6B-EABF76CF18CC}"/>
    <hyperlink ref="L19" r:id="rId5" tooltip="Wedding Guest List" xr:uid="{E7A05D01-A8C3-46C9-B291-72FD3A4D31CD}"/>
  </hyperlinks>
  <printOptions horizontalCentered="1"/>
  <pageMargins left="0.51181102362204722" right="0.51181102362204722" top="0.51181102362204722" bottom="0.51181102362204722" header="0.31496062992125984" footer="0.31496062992125984"/>
  <pageSetup scale="84" orientation="portrait" r:id="rId6"/>
  <headerFooter>
    <oddFooter xml:space="preserve">&amp;L&amp;9&amp;K01+048Budget Spreadsheets by Spreadsheet123.com&amp;C&amp;K01+048&amp;P&amp;R&amp;9&amp;K01+048© 2021 Spreadsheet123 LTD. </oddFooter>
  </headerFooter>
  <drawing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0"/>
  <sheetViews>
    <sheetView showGridLines="0" workbookViewId="0">
      <selection activeCell="N23" sqref="N23"/>
    </sheetView>
  </sheetViews>
  <sheetFormatPr defaultRowHeight="15" x14ac:dyDescent="0.25"/>
  <cols>
    <col min="1" max="1" width="33.85546875" style="84" customWidth="1"/>
    <col min="2" max="2" width="14.42578125" style="84" customWidth="1"/>
    <col min="3" max="4" width="15.7109375" style="84" customWidth="1"/>
    <col min="5" max="5" width="1.7109375" style="84" customWidth="1"/>
    <col min="6" max="7" width="15.7109375" style="84" customWidth="1"/>
    <col min="8" max="8" width="0.85546875" style="84" customWidth="1"/>
    <col min="9" max="9" width="9.140625" style="84"/>
    <col min="10" max="10" width="31.5703125" customWidth="1"/>
    <col min="15" max="16384" width="9.140625" style="84"/>
  </cols>
  <sheetData>
    <row r="1" spans="1:14" s="83" customFormat="1" ht="35.1" customHeight="1" x14ac:dyDescent="0.25">
      <c r="A1" s="150" t="s">
        <v>0</v>
      </c>
      <c r="B1" s="150"/>
      <c r="C1" s="150"/>
      <c r="D1" s="150"/>
      <c r="E1" s="150"/>
      <c r="F1" s="150"/>
      <c r="G1" s="150"/>
      <c r="H1" s="150"/>
      <c r="I1" s="88"/>
      <c r="J1" s="135"/>
      <c r="K1" s="135"/>
      <c r="L1" s="135"/>
      <c r="M1" s="135"/>
      <c r="N1" s="135"/>
    </row>
    <row r="2" spans="1:14" x14ac:dyDescent="0.25">
      <c r="F2" s="85"/>
      <c r="H2" s="109" t="str">
        <f ca="1">"© 2013-"&amp;YEAR(TODAY())&amp;" Spreadsheet123 LTD"</f>
        <v>© 2013-2021 Spreadsheet123 LTD</v>
      </c>
      <c r="J2" s="148" t="s">
        <v>92</v>
      </c>
      <c r="K2" s="145"/>
      <c r="L2" s="145"/>
      <c r="M2" s="145"/>
      <c r="N2" s="145"/>
    </row>
    <row r="3" spans="1:14" s="86" customFormat="1" ht="16.5" x14ac:dyDescent="0.25">
      <c r="A3" s="68"/>
      <c r="B3" s="69"/>
      <c r="C3" s="103"/>
      <c r="D3" s="103"/>
      <c r="E3" s="103"/>
      <c r="F3" s="103"/>
      <c r="G3" s="103"/>
      <c r="H3" s="103"/>
      <c r="K3" s="146"/>
      <c r="L3" s="146"/>
      <c r="M3" s="146"/>
      <c r="N3" s="146"/>
    </row>
    <row r="4" spans="1:14" s="86" customFormat="1" x14ac:dyDescent="0.25">
      <c r="A4" s="87"/>
      <c r="B4" s="111" t="s">
        <v>83</v>
      </c>
      <c r="C4" s="112" t="s">
        <v>61</v>
      </c>
      <c r="D4" s="22"/>
      <c r="E4" s="22"/>
      <c r="F4" s="22"/>
      <c r="G4" s="22"/>
      <c r="H4" s="22"/>
      <c r="J4" s="146"/>
      <c r="K4" s="146"/>
      <c r="L4" s="146"/>
      <c r="M4" s="146"/>
      <c r="N4" s="146"/>
    </row>
    <row r="5" spans="1:14" s="86" customFormat="1" x14ac:dyDescent="0.25">
      <c r="A5" s="110"/>
      <c r="B5" s="19"/>
      <c r="D5" s="22"/>
      <c r="E5" s="22"/>
      <c r="F5" s="22"/>
      <c r="G5" s="22"/>
      <c r="H5" s="22"/>
      <c r="J5" s="146"/>
      <c r="K5" s="146"/>
      <c r="L5" s="146"/>
      <c r="M5" s="146"/>
      <c r="N5" s="146"/>
    </row>
    <row r="6" spans="1:14" s="86" customFormat="1" ht="60.75" customHeight="1" x14ac:dyDescent="0.25">
      <c r="A6" s="151" t="s">
        <v>84</v>
      </c>
      <c r="B6" s="151"/>
      <c r="C6" s="151"/>
      <c r="D6" s="151"/>
      <c r="E6" s="151"/>
      <c r="F6" s="151"/>
      <c r="G6" s="151"/>
      <c r="H6" s="151"/>
      <c r="J6" s="146"/>
      <c r="K6" s="146"/>
      <c r="L6" s="146"/>
      <c r="M6" s="146"/>
      <c r="N6" s="146"/>
    </row>
    <row r="7" spans="1:14" s="86" customFormat="1" x14ac:dyDescent="0.25">
      <c r="A7" s="87"/>
      <c r="B7" s="19"/>
      <c r="C7" s="22"/>
      <c r="D7" s="22"/>
      <c r="E7" s="22"/>
      <c r="F7" s="22"/>
      <c r="G7" s="22"/>
      <c r="H7" s="22"/>
      <c r="J7" s="146"/>
      <c r="K7" s="146"/>
      <c r="L7" s="146"/>
      <c r="M7" s="146"/>
      <c r="N7" s="146"/>
    </row>
    <row r="8" spans="1:14" s="86" customFormat="1" ht="32.1" customHeight="1" x14ac:dyDescent="0.25">
      <c r="A8" s="104"/>
      <c r="B8" s="108" t="s">
        <v>73</v>
      </c>
      <c r="C8" s="106" t="s">
        <v>80</v>
      </c>
      <c r="D8" s="107" t="s">
        <v>82</v>
      </c>
      <c r="E8" s="105"/>
      <c r="F8" s="106" t="s">
        <v>80</v>
      </c>
      <c r="G8" s="107" t="s">
        <v>81</v>
      </c>
      <c r="H8" s="105"/>
      <c r="J8" s="146"/>
      <c r="K8" s="146"/>
      <c r="L8" s="146"/>
      <c r="M8" s="146"/>
      <c r="N8" s="146"/>
    </row>
    <row r="9" spans="1:14" s="86" customFormat="1" ht="6.95" customHeight="1" x14ac:dyDescent="0.25">
      <c r="A9" s="90"/>
      <c r="B9" s="89"/>
      <c r="C9" s="89"/>
      <c r="D9" s="89"/>
      <c r="E9" s="89"/>
      <c r="F9" s="89"/>
      <c r="G9" s="89"/>
      <c r="H9" s="89"/>
      <c r="J9" s="146"/>
      <c r="K9" s="146"/>
      <c r="L9" s="146"/>
      <c r="M9" s="146"/>
      <c r="N9" s="146"/>
    </row>
    <row r="10" spans="1:14" s="96" customFormat="1" ht="18" customHeight="1" x14ac:dyDescent="0.2">
      <c r="A10" s="97" t="s">
        <v>79</v>
      </c>
      <c r="B10" s="98">
        <f>'Wedding Budget'!G6</f>
        <v>5615</v>
      </c>
      <c r="C10" s="99">
        <v>1</v>
      </c>
      <c r="D10" s="98">
        <f>'Wedding Budget'!B6</f>
        <v>25000</v>
      </c>
      <c r="E10" s="98"/>
      <c r="F10" s="99">
        <f>SUM(F12:F21)</f>
        <v>1</v>
      </c>
      <c r="G10" s="98">
        <f>'Wedding Budget'!B6</f>
        <v>25000</v>
      </c>
      <c r="H10" s="92"/>
      <c r="J10" s="146"/>
      <c r="K10" s="146"/>
      <c r="L10" s="146"/>
      <c r="M10" s="146"/>
      <c r="N10" s="146"/>
    </row>
    <row r="11" spans="1:14" s="86" customFormat="1" ht="6.95" customHeight="1" x14ac:dyDescent="0.25">
      <c r="A11" s="94"/>
      <c r="B11" s="98"/>
      <c r="C11" s="93"/>
      <c r="D11" s="98"/>
      <c r="E11" s="98"/>
      <c r="F11" s="92"/>
      <c r="G11" s="98"/>
      <c r="H11" s="95"/>
      <c r="J11"/>
      <c r="K11"/>
      <c r="L11"/>
      <c r="M11"/>
      <c r="N11"/>
    </row>
    <row r="12" spans="1:14" s="96" customFormat="1" ht="18" customHeight="1" x14ac:dyDescent="0.25">
      <c r="A12" s="94" t="str">
        <f>'Wedding Budget'!A10</f>
        <v>APPAREL</v>
      </c>
      <c r="B12" s="98">
        <f>'Wedding Budget'!G24</f>
        <v>865</v>
      </c>
      <c r="C12" s="99">
        <f>IF(B10=0,"-",B12/$B$10)</f>
        <v>0.15405164737310775</v>
      </c>
      <c r="D12" s="98">
        <f>IF(B10=0,"-",$D$10*C12)</f>
        <v>3851.2911843276938</v>
      </c>
      <c r="E12" s="98"/>
      <c r="F12" s="100">
        <v>0.05</v>
      </c>
      <c r="G12" s="98">
        <f t="shared" ref="G12:G21" si="0">$G$10*F12</f>
        <v>1250</v>
      </c>
      <c r="H12" s="95"/>
      <c r="J12"/>
      <c r="K12"/>
      <c r="L12"/>
      <c r="M12"/>
      <c r="N12"/>
    </row>
    <row r="13" spans="1:14" s="96" customFormat="1" ht="18" customHeight="1" x14ac:dyDescent="0.25">
      <c r="A13" s="94" t="str">
        <f>'Wedding Budget'!A26</f>
        <v>TRANSPORTATION</v>
      </c>
      <c r="B13" s="98">
        <f>'Wedding Budget'!G33</f>
        <v>600</v>
      </c>
      <c r="C13" s="99">
        <f>IF(B10=0,"-",B13/$B$10)</f>
        <v>0.10685663401602849</v>
      </c>
      <c r="D13" s="98">
        <f>IF(B10=0,"-",$D$10*C13)</f>
        <v>2671.4158504007123</v>
      </c>
      <c r="E13" s="98"/>
      <c r="F13" s="101">
        <v>0.1</v>
      </c>
      <c r="G13" s="98">
        <f t="shared" si="0"/>
        <v>2500</v>
      </c>
      <c r="H13" s="95"/>
      <c r="J13"/>
      <c r="K13"/>
      <c r="L13"/>
      <c r="M13"/>
      <c r="N13"/>
    </row>
    <row r="14" spans="1:14" s="96" customFormat="1" ht="18" customHeight="1" x14ac:dyDescent="0.25">
      <c r="A14" s="94" t="str">
        <f>'Wedding Budget'!A35</f>
        <v>FLOWERS</v>
      </c>
      <c r="B14" s="98">
        <f>'Wedding Budget'!G43</f>
        <v>600</v>
      </c>
      <c r="C14" s="99">
        <f>IF(B10=0,"-",B14/$B$10)</f>
        <v>0.10685663401602849</v>
      </c>
      <c r="D14" s="98">
        <f>IF(B10=0,"-",$D$10*C14)</f>
        <v>2671.4158504007123</v>
      </c>
      <c r="E14" s="98"/>
      <c r="F14" s="101">
        <v>0.05</v>
      </c>
      <c r="G14" s="98">
        <f t="shared" si="0"/>
        <v>1250</v>
      </c>
      <c r="H14" s="95"/>
      <c r="J14"/>
      <c r="K14"/>
      <c r="L14"/>
      <c r="M14"/>
      <c r="N14"/>
    </row>
    <row r="15" spans="1:14" s="96" customFormat="1" ht="18" customHeight="1" thickBot="1" x14ac:dyDescent="0.3">
      <c r="A15" s="94" t="str">
        <f>'Wedding Budget'!A45</f>
        <v>GIFTS</v>
      </c>
      <c r="B15" s="98">
        <f>'Wedding Budget'!G53</f>
        <v>600</v>
      </c>
      <c r="C15" s="99">
        <f>IF(B10=0,"-",B15/$B$10)</f>
        <v>0.10685663401602849</v>
      </c>
      <c r="D15" s="98">
        <f>IF(B10=0,"-",$D$10*C15)</f>
        <v>2671.4158504007123</v>
      </c>
      <c r="E15" s="98"/>
      <c r="F15" s="101">
        <v>0.05</v>
      </c>
      <c r="G15" s="98">
        <f t="shared" si="0"/>
        <v>1250</v>
      </c>
      <c r="H15" s="95"/>
      <c r="J15" s="147" t="s">
        <v>93</v>
      </c>
      <c r="K15"/>
      <c r="L15"/>
      <c r="M15"/>
      <c r="N15"/>
    </row>
    <row r="16" spans="1:14" s="96" customFormat="1" ht="18" customHeight="1" x14ac:dyDescent="0.25">
      <c r="A16" s="94" t="str">
        <f>'Wedding Budget'!A55</f>
        <v>STATIONERY &amp; PRINTING</v>
      </c>
      <c r="B16" s="98">
        <f>'Wedding Budget'!G68</f>
        <v>900</v>
      </c>
      <c r="C16" s="99">
        <f>IF(B10=0,"-",B16/$B$10)</f>
        <v>0.16028495102404275</v>
      </c>
      <c r="D16" s="98">
        <f>IF(B10=0,"-",$D$10*C16)</f>
        <v>4007.1237756010687</v>
      </c>
      <c r="E16" s="98"/>
      <c r="F16" s="101">
        <v>0.15</v>
      </c>
      <c r="G16" s="98">
        <f t="shared" si="0"/>
        <v>3750</v>
      </c>
      <c r="H16" s="95"/>
      <c r="J16" s="149" t="s">
        <v>94</v>
      </c>
      <c r="K16"/>
      <c r="L16"/>
      <c r="M16"/>
      <c r="N16"/>
    </row>
    <row r="17" spans="1:14" s="96" customFormat="1" ht="18" customHeight="1" x14ac:dyDescent="0.25">
      <c r="A17" s="94" t="str">
        <f>'Wedding Budget'!A70</f>
        <v>MUSIC</v>
      </c>
      <c r="B17" s="98">
        <f>'Wedding Budget'!G76</f>
        <v>500</v>
      </c>
      <c r="C17" s="99">
        <f>IF(B10=0,"-",B17/$B$10)</f>
        <v>8.9047195013357075E-2</v>
      </c>
      <c r="D17" s="98">
        <f>IF(B10=0,"-",$D$10*C17)</f>
        <v>2226.1798753339267</v>
      </c>
      <c r="E17" s="98"/>
      <c r="F17" s="101">
        <v>0.25</v>
      </c>
      <c r="G17" s="98">
        <f t="shared" si="0"/>
        <v>6250</v>
      </c>
      <c r="H17" s="95"/>
      <c r="J17" s="149" t="s">
        <v>95</v>
      </c>
      <c r="K17"/>
      <c r="L17"/>
      <c r="M17"/>
      <c r="N17"/>
    </row>
    <row r="18" spans="1:14" s="96" customFormat="1" ht="18" customHeight="1" x14ac:dyDescent="0.25">
      <c r="A18" s="94" t="str">
        <f>'Wedding Budget'!A78</f>
        <v>DECORATIONS</v>
      </c>
      <c r="B18" s="98">
        <f>'Wedding Budget'!G87</f>
        <v>400</v>
      </c>
      <c r="C18" s="99">
        <f>IF(B10=0,"-",B18/$B$10)</f>
        <v>7.123775601068566E-2</v>
      </c>
      <c r="D18" s="98">
        <f>IF(B10=0,"-",$D$10*C18)</f>
        <v>1780.9439002671415</v>
      </c>
      <c r="E18" s="98"/>
      <c r="F18" s="101">
        <v>0.15</v>
      </c>
      <c r="G18" s="98">
        <f t="shared" si="0"/>
        <v>3750</v>
      </c>
      <c r="H18" s="95"/>
      <c r="J18" s="149" t="s">
        <v>96</v>
      </c>
      <c r="K18"/>
      <c r="L18"/>
      <c r="M18"/>
      <c r="N18"/>
    </row>
    <row r="19" spans="1:14" s="96" customFormat="1" ht="18" customHeight="1" x14ac:dyDescent="0.25">
      <c r="A19" s="94" t="str">
        <f>'Wedding Budget'!A89</f>
        <v>PHOTOGRAPHY</v>
      </c>
      <c r="B19" s="98">
        <f>'Wedding Budget'!G98</f>
        <v>400</v>
      </c>
      <c r="C19" s="99">
        <f>IF(B10=0,"-",B19/$B$10)</f>
        <v>7.123775601068566E-2</v>
      </c>
      <c r="D19" s="98">
        <f>IF(B10=0,"-",$D$10*C19)</f>
        <v>1780.9439002671415</v>
      </c>
      <c r="E19" s="98"/>
      <c r="F19" s="101">
        <v>0.05</v>
      </c>
      <c r="G19" s="98">
        <f t="shared" si="0"/>
        <v>1250</v>
      </c>
      <c r="H19" s="95"/>
      <c r="J19" s="149" t="s">
        <v>97</v>
      </c>
      <c r="K19"/>
      <c r="L19"/>
      <c r="M19"/>
      <c r="N19"/>
    </row>
    <row r="20" spans="1:14" s="96" customFormat="1" ht="18" customHeight="1" x14ac:dyDescent="0.25">
      <c r="A20" s="94" t="str">
        <f>'Wedding Budget'!A100</f>
        <v>RECEPTION</v>
      </c>
      <c r="B20" s="98">
        <f>'Wedding Budget'!G112</f>
        <v>450</v>
      </c>
      <c r="C20" s="99">
        <f>IF(B10=0,"-",B20/$B$10)</f>
        <v>8.0142475512021374E-2</v>
      </c>
      <c r="D20" s="98">
        <f>IF(B10=0,"-",$D$10*C20)</f>
        <v>2003.5618878005344</v>
      </c>
      <c r="E20" s="98"/>
      <c r="F20" s="101">
        <v>0.1</v>
      </c>
      <c r="G20" s="98">
        <f t="shared" si="0"/>
        <v>2500</v>
      </c>
      <c r="H20" s="95"/>
      <c r="K20"/>
      <c r="L20"/>
      <c r="M20"/>
      <c r="N20"/>
    </row>
    <row r="21" spans="1:14" s="96" customFormat="1" ht="18" customHeight="1" x14ac:dyDescent="0.25">
      <c r="A21" s="94" t="str">
        <f>'Wedding Budget'!A114</f>
        <v>OTHER EXPENSES</v>
      </c>
      <c r="B21" s="98">
        <f>'Wedding Budget'!G128</f>
        <v>300</v>
      </c>
      <c r="C21" s="99">
        <f>IF(B10=0,"-",B21/$B$10)</f>
        <v>5.3428317008014245E-2</v>
      </c>
      <c r="D21" s="98">
        <f>IF(B10=0,"-",$D$10*C21)</f>
        <v>1335.7079252003562</v>
      </c>
      <c r="E21" s="98"/>
      <c r="F21" s="102">
        <v>0.05</v>
      </c>
      <c r="G21" s="98">
        <f t="shared" si="0"/>
        <v>1250</v>
      </c>
      <c r="H21" s="95"/>
      <c r="K21"/>
      <c r="L21"/>
      <c r="M21"/>
      <c r="N21"/>
    </row>
    <row r="22" spans="1:14" s="86" customFormat="1" ht="6.95" customHeight="1" x14ac:dyDescent="0.25">
      <c r="A22" s="91"/>
      <c r="B22" s="91"/>
      <c r="C22" s="91"/>
      <c r="D22" s="91"/>
      <c r="E22" s="91"/>
      <c r="F22" s="91"/>
      <c r="G22" s="91"/>
      <c r="H22" s="91"/>
      <c r="K22"/>
      <c r="L22"/>
      <c r="M22"/>
      <c r="N22"/>
    </row>
    <row r="23" spans="1:14" s="86" customFormat="1" x14ac:dyDescent="0.25">
      <c r="K23"/>
      <c r="L23"/>
      <c r="M23"/>
      <c r="N23"/>
    </row>
    <row r="24" spans="1:14" s="86" customFormat="1" x14ac:dyDescent="0.25">
      <c r="K24"/>
      <c r="L24"/>
      <c r="M24"/>
      <c r="N24"/>
    </row>
    <row r="25" spans="1:14" s="86" customFormat="1" x14ac:dyDescent="0.25">
      <c r="J25"/>
      <c r="K25"/>
      <c r="L25"/>
      <c r="M25"/>
      <c r="N25"/>
    </row>
    <row r="34" spans="10:14" x14ac:dyDescent="0.25">
      <c r="J34" s="135"/>
      <c r="K34" s="135"/>
      <c r="L34" s="135"/>
      <c r="M34" s="135"/>
      <c r="N34" s="135"/>
    </row>
    <row r="35" spans="10:14" x14ac:dyDescent="0.25">
      <c r="J35" s="135"/>
      <c r="K35" s="135"/>
      <c r="L35" s="135"/>
      <c r="M35" s="135"/>
      <c r="N35" s="135"/>
    </row>
    <row r="36" spans="10:14" x14ac:dyDescent="0.25">
      <c r="J36" s="135"/>
      <c r="K36" s="135"/>
      <c r="L36" s="135"/>
      <c r="M36" s="135"/>
      <c r="N36" s="135"/>
    </row>
    <row r="37" spans="10:14" x14ac:dyDescent="0.25">
      <c r="J37" s="135"/>
      <c r="K37" s="135"/>
      <c r="L37" s="135"/>
      <c r="M37" s="135"/>
      <c r="N37" s="135"/>
    </row>
    <row r="38" spans="10:14" x14ac:dyDescent="0.25">
      <c r="J38" s="135"/>
      <c r="K38" s="135"/>
      <c r="L38" s="135"/>
      <c r="M38" s="135"/>
      <c r="N38" s="135"/>
    </row>
    <row r="39" spans="10:14" x14ac:dyDescent="0.25">
      <c r="J39" s="135"/>
      <c r="K39" s="135"/>
      <c r="L39" s="135"/>
      <c r="M39" s="135"/>
      <c r="N39" s="135"/>
    </row>
    <row r="40" spans="10:14" x14ac:dyDescent="0.25">
      <c r="J40" s="135"/>
      <c r="K40" s="135"/>
      <c r="L40" s="135"/>
      <c r="M40" s="135"/>
      <c r="N40" s="135"/>
    </row>
  </sheetData>
  <mergeCells count="2">
    <mergeCell ref="A1:H1"/>
    <mergeCell ref="A6:H6"/>
  </mergeCells>
  <phoneticPr fontId="18" type="noConversion"/>
  <conditionalFormatting sqref="F10:H10 F12:H21">
    <cfRule type="expression" dxfId="1" priority="1" stopIfTrue="1">
      <formula>variable</formula>
    </cfRule>
  </conditionalFormatting>
  <conditionalFormatting sqref="B10:D10 B12:D21">
    <cfRule type="expression" dxfId="0" priority="2" stopIfTrue="1">
      <formula>variables</formula>
    </cfRule>
  </conditionalFormatting>
  <dataValidations count="2">
    <dataValidation type="list" showInputMessage="1" showErrorMessage="1" sqref="G65528" xr:uid="{00000000-0002-0000-0100-000000000000}">
      <formula1>"Auto Allocation, Manual Allocation"</formula1>
    </dataValidation>
    <dataValidation type="list" allowBlank="1" showInputMessage="1" showErrorMessage="1" sqref="C4" xr:uid="{00000000-0002-0000-0100-000001000000}">
      <formula1>"Auto Allocation, Manual Allocation"</formula1>
    </dataValidation>
  </dataValidations>
  <hyperlinks>
    <hyperlink ref="J17" r:id="rId1" tooltip="Wedding Budget Planner" xr:uid="{3FD16CF4-D9FF-4CD1-8289-F8A98876B857}"/>
    <hyperlink ref="J16" r:id="rId2" tooltip="Weekly Budget Worksheet" xr:uid="{9ED6B734-1003-4E67-8D0D-275338407784}"/>
    <hyperlink ref="J2" r:id="rId3" xr:uid="{EC0759A4-27AB-426D-B14A-65C16E65BA9B}"/>
    <hyperlink ref="J18" r:id="rId4" tooltip="Wedding Checklist" xr:uid="{8E6E8B6D-02E1-40D7-90F2-E048DE49EF66}"/>
    <hyperlink ref="J19" r:id="rId5" tooltip="Wedding Guest List" xr:uid="{18E6AE6B-A899-4630-9EB6-A37B03AD81DF}"/>
  </hyperlinks>
  <printOptions horizontalCentered="1"/>
  <pageMargins left="0.51181102362204722" right="0.51181102362204722" top="0.74803149606299213" bottom="0.74803149606299213" header="0.31496062992125984" footer="0.31496062992125984"/>
  <pageSetup scale="80" orientation="portrait" r:id="rId6"/>
  <headerFooter>
    <oddFooter>&amp;L&amp;9&amp;K01+049Budget Spreadsheets by Spreadsheet123.com&amp;R&amp;9&amp;K01+049© 2021 Spreadsheet123 LTD.</oddFooter>
  </headerFooter>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1250F-E3CB-4802-B6F7-4A07900D170D}">
  <dimension ref="A1:I58"/>
  <sheetViews>
    <sheetView showGridLines="0" workbookViewId="0">
      <selection activeCell="C17" sqref="C17"/>
    </sheetView>
  </sheetViews>
  <sheetFormatPr defaultRowHeight="15" x14ac:dyDescent="0.25"/>
  <cols>
    <col min="1" max="1" width="2.7109375" style="135" customWidth="1"/>
    <col min="2" max="2" width="74.42578125" style="135" customWidth="1"/>
    <col min="3" max="3" width="16.85546875" style="135" customWidth="1"/>
    <col min="4" max="16384" width="9.140625" style="135"/>
  </cols>
  <sheetData>
    <row r="1" spans="1:9" s="117" customFormat="1" ht="30" customHeight="1" x14ac:dyDescent="0.25">
      <c r="A1" s="113"/>
      <c r="B1" s="114" t="s">
        <v>92</v>
      </c>
      <c r="C1" s="115"/>
      <c r="D1" s="116"/>
      <c r="E1" s="116"/>
      <c r="F1" s="116"/>
      <c r="G1" s="116"/>
      <c r="H1" s="116"/>
    </row>
    <row r="2" spans="1:9" s="118" customFormat="1" ht="14.25" x14ac:dyDescent="0.25"/>
    <row r="3" spans="1:9" s="118" customFormat="1" ht="18" customHeight="1" x14ac:dyDescent="0.25">
      <c r="B3" s="119" t="s">
        <v>85</v>
      </c>
    </row>
    <row r="4" spans="1:9" s="118" customFormat="1" ht="18" customHeight="1" x14ac:dyDescent="0.25">
      <c r="B4" s="120" t="s">
        <v>91</v>
      </c>
    </row>
    <row r="5" spans="1:9" s="118" customFormat="1" ht="18" customHeight="1" x14ac:dyDescent="0.25"/>
    <row r="6" spans="1:9" s="118" customFormat="1" ht="18" customHeight="1" x14ac:dyDescent="0.25">
      <c r="B6" s="121" t="str">
        <f ca="1">"© 2008 - "&amp;YEAR(TODAY())&amp;" Spreadsheet123 LTD"</f>
        <v>© 2008 - 2021 Spreadsheet123 LTD</v>
      </c>
    </row>
    <row r="7" spans="1:9" s="118" customFormat="1" ht="18" customHeight="1" x14ac:dyDescent="0.25"/>
    <row r="8" spans="1:9" s="118" customFormat="1" ht="18" customHeight="1" x14ac:dyDescent="0.25">
      <c r="B8" s="121" t="s">
        <v>86</v>
      </c>
      <c r="C8" s="122"/>
      <c r="D8" s="122"/>
      <c r="E8" s="122"/>
      <c r="F8" s="122"/>
      <c r="G8" s="122"/>
      <c r="H8" s="122"/>
    </row>
    <row r="9" spans="1:9" s="118" customFormat="1" ht="18" customHeight="1" x14ac:dyDescent="0.25">
      <c r="B9" s="121"/>
      <c r="C9" s="122"/>
      <c r="D9" s="122"/>
      <c r="E9" s="122"/>
      <c r="F9" s="122"/>
      <c r="G9" s="122"/>
      <c r="H9" s="122"/>
    </row>
    <row r="10" spans="1:9" s="118" customFormat="1" ht="34.5" customHeight="1" x14ac:dyDescent="0.25">
      <c r="B10" s="123" t="s">
        <v>87</v>
      </c>
      <c r="C10" s="124"/>
      <c r="D10" s="124"/>
      <c r="E10" s="124"/>
      <c r="F10" s="124"/>
      <c r="G10" s="124"/>
      <c r="H10" s="124"/>
    </row>
    <row r="11" spans="1:9" s="118" customFormat="1" ht="16.5" x14ac:dyDescent="0.25">
      <c r="B11" s="125"/>
      <c r="C11" s="122"/>
      <c r="D11" s="122"/>
      <c r="E11" s="122"/>
      <c r="F11" s="122"/>
      <c r="G11" s="122"/>
      <c r="H11" s="122"/>
    </row>
    <row r="12" spans="1:9" s="118" customFormat="1" ht="69.75" customHeight="1" x14ac:dyDescent="0.25">
      <c r="B12" s="126" t="s">
        <v>88</v>
      </c>
      <c r="C12" s="127"/>
      <c r="D12" s="127"/>
      <c r="E12" s="127"/>
      <c r="F12" s="127"/>
      <c r="G12" s="127"/>
      <c r="H12" s="127"/>
      <c r="I12" s="128"/>
    </row>
    <row r="13" spans="1:9" s="118" customFormat="1" ht="16.5" x14ac:dyDescent="0.25">
      <c r="B13" s="129"/>
      <c r="C13" s="130"/>
      <c r="D13" s="130"/>
      <c r="E13" s="130"/>
      <c r="F13" s="130"/>
      <c r="G13" s="130"/>
      <c r="H13" s="130"/>
      <c r="I13" s="131"/>
    </row>
    <row r="14" spans="1:9" s="118" customFormat="1" ht="48.75" customHeight="1" x14ac:dyDescent="0.25">
      <c r="B14" s="123" t="s">
        <v>89</v>
      </c>
      <c r="C14" s="124"/>
      <c r="D14" s="124"/>
      <c r="E14" s="124"/>
      <c r="F14" s="124"/>
      <c r="G14" s="124"/>
      <c r="H14" s="124"/>
    </row>
    <row r="15" spans="1:9" s="118" customFormat="1" ht="16.5" x14ac:dyDescent="0.25">
      <c r="B15" s="122"/>
      <c r="C15" s="122"/>
      <c r="D15" s="122"/>
      <c r="E15" s="122"/>
      <c r="F15" s="122"/>
      <c r="G15" s="122"/>
      <c r="H15" s="122"/>
    </row>
    <row r="16" spans="1:9" s="118" customFormat="1" ht="16.5" x14ac:dyDescent="0.25">
      <c r="B16" s="132" t="s">
        <v>90</v>
      </c>
      <c r="C16" s="133"/>
      <c r="D16" s="122"/>
      <c r="E16" s="122"/>
      <c r="F16" s="122"/>
      <c r="G16" s="122"/>
      <c r="H16" s="122"/>
    </row>
    <row r="17" spans="2:9" s="118" customFormat="1" ht="16.5" x14ac:dyDescent="0.25">
      <c r="B17" s="120" t="s">
        <v>98</v>
      </c>
      <c r="C17" s="122"/>
      <c r="D17" s="122"/>
      <c r="E17" s="122"/>
      <c r="F17" s="122"/>
      <c r="G17" s="122"/>
      <c r="H17" s="122"/>
    </row>
    <row r="18" spans="2:9" x14ac:dyDescent="0.25">
      <c r="B18" s="134"/>
      <c r="C18" s="134"/>
      <c r="D18" s="134"/>
      <c r="E18" s="134"/>
      <c r="F18" s="134"/>
      <c r="G18" s="134"/>
      <c r="H18" s="134"/>
      <c r="I18" s="134"/>
    </row>
    <row r="19" spans="2:9" s="137" customFormat="1" ht="18" customHeight="1" x14ac:dyDescent="0.25">
      <c r="B19" s="136"/>
      <c r="C19" s="136"/>
      <c r="D19" s="136"/>
      <c r="E19" s="136"/>
      <c r="F19" s="136"/>
      <c r="G19" s="136"/>
      <c r="H19" s="136"/>
      <c r="I19" s="136"/>
    </row>
    <row r="20" spans="2:9" ht="12.75" customHeight="1" x14ac:dyDescent="0.25"/>
    <row r="21" spans="2:9" x14ac:dyDescent="0.25">
      <c r="B21" s="138"/>
      <c r="C21" s="134"/>
      <c r="D21" s="134"/>
      <c r="E21" s="134"/>
      <c r="F21" s="134"/>
      <c r="G21" s="134"/>
      <c r="H21" s="134"/>
      <c r="I21" s="134"/>
    </row>
    <row r="22" spans="2:9" ht="12.75" customHeight="1" x14ac:dyDescent="0.25"/>
    <row r="23" spans="2:9" ht="12.75" customHeight="1" x14ac:dyDescent="0.25"/>
    <row r="24" spans="2:9" ht="12.75" customHeight="1" x14ac:dyDescent="0.25"/>
    <row r="25" spans="2:9" x14ac:dyDescent="0.25">
      <c r="B25" s="139"/>
      <c r="C25" s="139"/>
      <c r="D25" s="139"/>
      <c r="E25" s="139"/>
      <c r="F25" s="139"/>
      <c r="G25" s="139"/>
      <c r="H25" s="139"/>
      <c r="I25" s="139"/>
    </row>
    <row r="26" spans="2:9" x14ac:dyDescent="0.25">
      <c r="B26" s="139"/>
      <c r="C26" s="139"/>
      <c r="D26" s="139"/>
      <c r="E26" s="139"/>
      <c r="F26" s="139"/>
      <c r="G26" s="139"/>
      <c r="H26" s="139"/>
      <c r="I26" s="139"/>
    </row>
    <row r="27" spans="2:9" x14ac:dyDescent="0.25">
      <c r="B27" s="140"/>
      <c r="C27" s="140"/>
      <c r="D27" s="140"/>
      <c r="E27" s="140"/>
      <c r="F27" s="140"/>
      <c r="G27" s="140"/>
      <c r="H27" s="140"/>
      <c r="I27" s="140"/>
    </row>
    <row r="28" spans="2:9" x14ac:dyDescent="0.25">
      <c r="B28" s="140"/>
      <c r="C28" s="140"/>
      <c r="D28" s="140"/>
      <c r="E28" s="140"/>
      <c r="F28" s="140"/>
      <c r="G28" s="140"/>
      <c r="H28" s="140"/>
      <c r="I28" s="140"/>
    </row>
    <row r="29" spans="2:9" x14ac:dyDescent="0.25">
      <c r="B29" s="140"/>
      <c r="C29" s="140"/>
      <c r="D29" s="140"/>
      <c r="E29" s="140"/>
      <c r="F29" s="140"/>
      <c r="G29" s="140"/>
      <c r="H29" s="140"/>
      <c r="I29" s="140"/>
    </row>
    <row r="30" spans="2:9" x14ac:dyDescent="0.25">
      <c r="B30" s="134"/>
      <c r="C30" s="134"/>
      <c r="D30" s="134"/>
      <c r="E30" s="134"/>
      <c r="F30" s="134"/>
      <c r="G30" s="134"/>
      <c r="H30" s="134"/>
      <c r="I30" s="134"/>
    </row>
    <row r="31" spans="2:9" s="137" customFormat="1" x14ac:dyDescent="0.25">
      <c r="B31" s="136"/>
      <c r="C31" s="136"/>
      <c r="D31" s="136"/>
      <c r="E31" s="136"/>
      <c r="F31" s="136"/>
      <c r="G31" s="136"/>
      <c r="H31" s="136"/>
      <c r="I31" s="136"/>
    </row>
    <row r="32" spans="2:9" x14ac:dyDescent="0.25">
      <c r="B32" s="141"/>
      <c r="C32" s="141"/>
      <c r="D32" s="141"/>
      <c r="E32" s="141"/>
      <c r="F32" s="141"/>
      <c r="G32" s="141"/>
      <c r="H32" s="141"/>
      <c r="I32" s="141"/>
    </row>
    <row r="33" spans="2:9" x14ac:dyDescent="0.25">
      <c r="B33" s="141"/>
      <c r="C33" s="141"/>
      <c r="D33" s="141"/>
      <c r="E33" s="141"/>
      <c r="F33" s="141"/>
      <c r="G33" s="141"/>
      <c r="H33" s="141"/>
      <c r="I33" s="141"/>
    </row>
    <row r="34" spans="2:9" x14ac:dyDescent="0.25">
      <c r="B34" s="141"/>
    </row>
    <row r="35" spans="2:9" x14ac:dyDescent="0.25">
      <c r="B35" s="141"/>
      <c r="C35" s="141"/>
      <c r="D35" s="141"/>
      <c r="E35" s="141"/>
      <c r="F35" s="141"/>
      <c r="G35" s="141"/>
      <c r="H35" s="141"/>
      <c r="I35" s="141"/>
    </row>
    <row r="36" spans="2:9" x14ac:dyDescent="0.25">
      <c r="B36" s="134"/>
      <c r="C36" s="134"/>
      <c r="D36" s="134"/>
      <c r="E36" s="134"/>
      <c r="F36" s="134"/>
      <c r="G36" s="134"/>
      <c r="H36" s="134"/>
      <c r="I36" s="134"/>
    </row>
    <row r="37" spans="2:9" s="137" customFormat="1" x14ac:dyDescent="0.25">
      <c r="B37" s="136"/>
      <c r="C37" s="136"/>
      <c r="D37" s="136"/>
      <c r="E37" s="136"/>
      <c r="F37" s="136"/>
      <c r="G37" s="136"/>
      <c r="H37" s="136"/>
      <c r="I37" s="136"/>
    </row>
    <row r="38" spans="2:9" ht="12.75" customHeight="1" x14ac:dyDescent="0.25"/>
    <row r="39" spans="2:9" ht="12.75" customHeight="1" x14ac:dyDescent="0.25"/>
    <row r="40" spans="2:9" x14ac:dyDescent="0.25">
      <c r="B40" s="134"/>
      <c r="C40" s="134"/>
      <c r="D40" s="134"/>
      <c r="E40" s="134"/>
      <c r="F40" s="134"/>
      <c r="G40" s="134"/>
      <c r="H40" s="134"/>
      <c r="I40" s="134"/>
    </row>
    <row r="41" spans="2:9" s="137" customFormat="1" x14ac:dyDescent="0.25">
      <c r="B41" s="136"/>
      <c r="C41" s="136"/>
      <c r="D41" s="136"/>
      <c r="E41" s="136"/>
      <c r="F41" s="136"/>
      <c r="G41" s="136"/>
      <c r="H41" s="136"/>
      <c r="I41" s="136"/>
    </row>
    <row r="42" spans="2:9" ht="12.75" customHeight="1" x14ac:dyDescent="0.25"/>
    <row r="43" spans="2:9" ht="12.75" customHeight="1" x14ac:dyDescent="0.25"/>
    <row r="44" spans="2:9" ht="12.75" customHeight="1" x14ac:dyDescent="0.25"/>
    <row r="45" spans="2:9" ht="12.75" customHeight="1" x14ac:dyDescent="0.25"/>
    <row r="46" spans="2:9" ht="12.75" customHeight="1" x14ac:dyDescent="0.25"/>
    <row r="47" spans="2:9" ht="12.75" customHeight="1" x14ac:dyDescent="0.25"/>
    <row r="48" spans="2:9" ht="12.75" customHeight="1" x14ac:dyDescent="0.25"/>
    <row r="49" spans="2:9" ht="12.75" customHeight="1" x14ac:dyDescent="0.25"/>
    <row r="50" spans="2:9" x14ac:dyDescent="0.25">
      <c r="B50" s="134"/>
      <c r="C50" s="134"/>
      <c r="D50" s="134"/>
      <c r="E50" s="134"/>
      <c r="F50" s="134"/>
      <c r="G50" s="134"/>
      <c r="H50" s="134"/>
      <c r="I50" s="134"/>
    </row>
    <row r="51" spans="2:9" s="144" customFormat="1" ht="9" x14ac:dyDescent="0.15">
      <c r="B51" s="142"/>
      <c r="C51" s="143"/>
      <c r="D51" s="143"/>
      <c r="E51" s="143"/>
      <c r="F51" s="143"/>
      <c r="G51" s="143"/>
      <c r="H51" s="143"/>
      <c r="I51" s="143"/>
    </row>
    <row r="52" spans="2:9" s="144" customFormat="1" ht="9" x14ac:dyDescent="0.15">
      <c r="B52" s="143"/>
      <c r="C52" s="143"/>
      <c r="D52" s="143"/>
      <c r="E52" s="143"/>
      <c r="F52" s="143"/>
      <c r="G52" s="143"/>
      <c r="H52" s="143"/>
      <c r="I52" s="143"/>
    </row>
    <row r="53" spans="2:9" s="144" customFormat="1" ht="9" x14ac:dyDescent="0.15">
      <c r="B53" s="143"/>
      <c r="C53" s="143"/>
      <c r="D53" s="143"/>
      <c r="E53" s="143"/>
      <c r="F53" s="143"/>
      <c r="G53" s="143"/>
      <c r="H53" s="143"/>
      <c r="I53" s="143"/>
    </row>
    <row r="54" spans="2:9" x14ac:dyDescent="0.25">
      <c r="B54" s="134"/>
      <c r="C54" s="134"/>
      <c r="D54" s="134"/>
      <c r="E54" s="134"/>
      <c r="F54" s="134"/>
      <c r="G54" s="134"/>
      <c r="H54" s="134"/>
      <c r="I54" s="134"/>
    </row>
    <row r="55" spans="2:9" s="137" customFormat="1" x14ac:dyDescent="0.25">
      <c r="B55" s="136"/>
      <c r="C55" s="136"/>
      <c r="D55" s="136"/>
      <c r="E55" s="136"/>
      <c r="F55" s="136"/>
      <c r="G55" s="136"/>
      <c r="H55" s="136"/>
      <c r="I55" s="136"/>
    </row>
    <row r="56" spans="2:9" ht="12.75" customHeight="1" x14ac:dyDescent="0.25"/>
    <row r="57" spans="2:9" x14ac:dyDescent="0.25">
      <c r="B57" s="134"/>
      <c r="C57" s="134"/>
      <c r="D57" s="134"/>
      <c r="E57" s="134"/>
      <c r="F57" s="134"/>
      <c r="G57" s="134"/>
      <c r="H57" s="134"/>
      <c r="I57" s="134"/>
    </row>
    <row r="58" spans="2:9" x14ac:dyDescent="0.25">
      <c r="B58" s="134"/>
      <c r="C58" s="134"/>
      <c r="D58" s="134"/>
      <c r="E58" s="134"/>
      <c r="F58" s="134"/>
      <c r="G58" s="134"/>
      <c r="H58" s="134"/>
      <c r="I58" s="134"/>
    </row>
  </sheetData>
  <hyperlinks>
    <hyperlink ref="B17" r:id="rId1" xr:uid="{06337A67-20FC-49B5-95FC-62901924FF2C}"/>
    <hyperlink ref="B4" r:id="rId2" display="https://www.spreadsheet123.com/ExcelTemplates/weekly-timecard-template" xr:uid="{548BE0F1-1646-412F-B777-AF70E4E34A5B}"/>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Wedding Budget</vt:lpstr>
      <vt:lpstr>Budget Estimator</vt:lpstr>
      <vt:lpstr>©</vt:lpstr>
      <vt:lpstr>'Budget Estimator'!Print_Area</vt:lpstr>
      <vt:lpstr>'Wedding Budget'!Print_Area</vt:lpstr>
    </vt:vector>
  </TitlesOfParts>
  <Company>Spreadsheet123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Wedding Budget</dc:title>
  <dc:creator>Spreadsheet123.com</dc:creator>
  <dc:description>© 2021 Spreadsheet123 LTD. All rights reserved</dc:description>
  <cp:lastModifiedBy>Alex Bejanishvili</cp:lastModifiedBy>
  <cp:lastPrinted>2021-06-22T16:04:00Z</cp:lastPrinted>
  <dcterms:created xsi:type="dcterms:W3CDTF">2010-01-25T02:15:08Z</dcterms:created>
  <dcterms:modified xsi:type="dcterms:W3CDTF">2021-06-22T16:04:21Z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s">
    <vt:lpwstr>© 2021 Spreadsheet123 LTD</vt:lpwstr>
  </property>
  <property fmtid="{D5CDD505-2E9C-101B-9397-08002B2CF9AE}" pid="3" name="Version">
    <vt:lpwstr>1.0.2</vt:lpwstr>
  </property>
  <property fmtid="{D5CDD505-2E9C-101B-9397-08002B2CF9AE}" pid="4" name="Source">
    <vt:lpwstr>https://www.spreadsheet123.com/calculators/wedding-budget</vt:lpwstr>
  </property>
</Properties>
</file>