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x Bejanishvili\Documents\Xampp\htdocs\spreadsheet123\files\free-templates\"/>
    </mc:Choice>
  </mc:AlternateContent>
  <bookViews>
    <workbookView xWindow="0" yWindow="120" windowWidth="15390" windowHeight="8055"/>
  </bookViews>
  <sheets>
    <sheet name="Yearly Calendar" sheetId="1" r:id="rId1"/>
    <sheet name="1" sheetId="21" r:id="rId2"/>
    <sheet name="2" sheetId="33" r:id="rId3"/>
    <sheet name="3" sheetId="35" r:id="rId4"/>
    <sheet name="4" sheetId="36" r:id="rId5"/>
    <sheet name="5" sheetId="37" r:id="rId6"/>
    <sheet name="6" sheetId="38" r:id="rId7"/>
    <sheet name="7" sheetId="39" r:id="rId8"/>
    <sheet name="8" sheetId="40" r:id="rId9"/>
    <sheet name="9" sheetId="41" r:id="rId10"/>
    <sheet name="10" sheetId="42" r:id="rId11"/>
    <sheet name="11" sheetId="43" r:id="rId12"/>
    <sheet name="12" sheetId="44" r:id="rId13"/>
    <sheet name="Settings" sheetId="3" state="hidden" r:id="rId14"/>
    <sheet name="EULA" sheetId="2" r:id="rId15"/>
  </sheets>
  <definedNames>
    <definedName name="date_of_event">'Yearly Calendar'!$B$35:$B$61</definedName>
    <definedName name="date_of_per_event">Settings!$A$20:$A$46</definedName>
    <definedName name="Day">Settings!$A$17:$A$18</definedName>
    <definedName name="events">'Yearly Calendar'!$D$35:$D$61</definedName>
    <definedName name="Month">INDEX({1,2,3,4,5,6,7,8,9,10,11,12},MATCH(Settings!$D$4,Month1,0))</definedName>
    <definedName name="month_list">Settings!$A$3:$A$14</definedName>
    <definedName name="month_n">Settings!$D$5</definedName>
    <definedName name="Month1">{"January";"February";"March";"April";"May";"June";"July";"August";"September";"October";"November";"December"}</definedName>
    <definedName name="personal_event">Settings!$B$20:$B$46</definedName>
    <definedName name="personal_events">Settings!$B$20:$B$46</definedName>
    <definedName name="_xlnm.Print_Area" localSheetId="1">'1'!$A$1:$N$35</definedName>
    <definedName name="_xlnm.Print_Area" localSheetId="10">'10'!$A$1:$N$35</definedName>
    <definedName name="_xlnm.Print_Area" localSheetId="11">'11'!$A$1:$N$35</definedName>
    <definedName name="_xlnm.Print_Area" localSheetId="12">'12'!$A$1:$N$35</definedName>
    <definedName name="_xlnm.Print_Area" localSheetId="2">'2'!$A$1:$N$35</definedName>
    <definedName name="_xlnm.Print_Area" localSheetId="3">'3'!$A$1:$N$35</definedName>
    <definedName name="_xlnm.Print_Area" localSheetId="4">'4'!$A$1:$N$35</definedName>
    <definedName name="_xlnm.Print_Area" localSheetId="5">'5'!$A$1:$N$35</definedName>
    <definedName name="_xlnm.Print_Area" localSheetId="6">'6'!$A$1:$N$35</definedName>
    <definedName name="_xlnm.Print_Area" localSheetId="7">'7'!$A$1:$N$35</definedName>
    <definedName name="_xlnm.Print_Area" localSheetId="8">'8'!$A$1:$N$35</definedName>
    <definedName name="_xlnm.Print_Area" localSheetId="9">'9'!$A$1:$N$35</definedName>
    <definedName name="_xlnm.Print_Area" localSheetId="0">'Yearly Calendar'!$B$4:$AF$63</definedName>
    <definedName name="Start_Day">Settings!$D$6</definedName>
    <definedName name="Year">Settings!$D$3</definedName>
  </definedNames>
  <calcPr calcId="152511"/>
</workbook>
</file>

<file path=xl/calcChain.xml><?xml version="1.0" encoding="utf-8"?>
<calcChain xmlns="http://schemas.openxmlformats.org/spreadsheetml/2006/main">
  <c r="D6" i="3" l="1"/>
  <c r="D5" i="3"/>
  <c r="K35" i="44" l="1"/>
  <c r="K35" i="43"/>
  <c r="K35" i="42"/>
  <c r="K35" i="41"/>
  <c r="K35" i="40"/>
  <c r="K35" i="39"/>
  <c r="K35" i="38"/>
  <c r="K35" i="37"/>
  <c r="K35" i="36"/>
  <c r="K35" i="35"/>
  <c r="K35" i="33"/>
  <c r="K35" i="21"/>
  <c r="AG2" i="1"/>
  <c r="R63" i="1"/>
  <c r="I3" i="2"/>
  <c r="D4" i="3"/>
  <c r="D3" i="3"/>
  <c r="B46" i="1" s="1"/>
  <c r="AF25" i="1"/>
  <c r="AR20" i="3" s="1"/>
  <c r="AZ20" i="3" s="1"/>
  <c r="AE25" i="1"/>
  <c r="AQ20" i="3" s="1"/>
  <c r="AY20" i="3" s="1"/>
  <c r="AD25" i="1"/>
  <c r="AP20" i="3" s="1"/>
  <c r="AX20" i="3" s="1"/>
  <c r="AC25" i="1"/>
  <c r="AO20" i="3" s="1"/>
  <c r="AW20" i="3" s="1"/>
  <c r="AB25" i="1"/>
  <c r="AN20" i="3" s="1"/>
  <c r="AV20" i="3" s="1"/>
  <c r="AA25" i="1"/>
  <c r="AM20" i="3" s="1"/>
  <c r="AU20" i="3" s="1"/>
  <c r="Z25" i="1"/>
  <c r="AL20" i="3" s="1"/>
  <c r="AT20" i="3" s="1"/>
  <c r="X25" i="1"/>
  <c r="AJ20" i="3" s="1"/>
  <c r="W25" i="1"/>
  <c r="AI20" i="3" s="1"/>
  <c r="V25" i="1"/>
  <c r="AH20" i="3" s="1"/>
  <c r="U25" i="1"/>
  <c r="AG20" i="3" s="1"/>
  <c r="T25" i="1"/>
  <c r="AF20" i="3" s="1"/>
  <c r="S25" i="1"/>
  <c r="AE20" i="3" s="1"/>
  <c r="R25" i="1"/>
  <c r="AD20" i="3" s="1"/>
  <c r="P25" i="1"/>
  <c r="AB20" i="3" s="1"/>
  <c r="O25" i="1"/>
  <c r="AA20" i="3" s="1"/>
  <c r="N25" i="1"/>
  <c r="Z20" i="3" s="1"/>
  <c r="M25" i="1"/>
  <c r="Y20" i="3" s="1"/>
  <c r="L25" i="1"/>
  <c r="X20" i="3" s="1"/>
  <c r="K25" i="1"/>
  <c r="W20" i="3" s="1"/>
  <c r="J25" i="1"/>
  <c r="V20" i="3" s="1"/>
  <c r="H25" i="1"/>
  <c r="T20" i="3" s="1"/>
  <c r="G25" i="1"/>
  <c r="S20" i="3" s="1"/>
  <c r="F25" i="1"/>
  <c r="R20" i="3" s="1"/>
  <c r="E25" i="1"/>
  <c r="Q20" i="3"/>
  <c r="D25" i="1"/>
  <c r="P20" i="3" s="1"/>
  <c r="C25" i="1"/>
  <c r="O20" i="3" s="1"/>
  <c r="B25" i="1"/>
  <c r="N20" i="3" s="1"/>
  <c r="AF16" i="1"/>
  <c r="AR11" i="3" s="1"/>
  <c r="AE16" i="1"/>
  <c r="AQ11" i="3" s="1"/>
  <c r="AD16" i="1"/>
  <c r="AP11" i="3" s="1"/>
  <c r="AC16" i="1"/>
  <c r="AO11" i="3" s="1"/>
  <c r="AB16" i="1"/>
  <c r="AN11" i="3" s="1"/>
  <c r="AA16" i="1"/>
  <c r="AM11" i="3" s="1"/>
  <c r="Z16" i="1"/>
  <c r="AL11" i="3" s="1"/>
  <c r="X16" i="1"/>
  <c r="AJ11" i="3" s="1"/>
  <c r="W16" i="1"/>
  <c r="AI11" i="3" s="1"/>
  <c r="V16" i="1"/>
  <c r="AH11" i="3" s="1"/>
  <c r="U16" i="1"/>
  <c r="AG11" i="3" s="1"/>
  <c r="T16" i="1"/>
  <c r="AF11" i="3" s="1"/>
  <c r="S16" i="1"/>
  <c r="AE11" i="3" s="1"/>
  <c r="R16" i="1"/>
  <c r="AD11" i="3" s="1"/>
  <c r="P16" i="1"/>
  <c r="AB11" i="3" s="1"/>
  <c r="O16" i="1"/>
  <c r="AA11" i="3" s="1"/>
  <c r="N16" i="1"/>
  <c r="Z11" i="3" s="1"/>
  <c r="M16" i="1"/>
  <c r="Y11" i="3" s="1"/>
  <c r="L16" i="1"/>
  <c r="X11" i="3" s="1"/>
  <c r="K16" i="1"/>
  <c r="W11" i="3"/>
  <c r="J16" i="1"/>
  <c r="V11" i="3" s="1"/>
  <c r="H16" i="1"/>
  <c r="T11" i="3" s="1"/>
  <c r="G16" i="1"/>
  <c r="S11" i="3" s="1"/>
  <c r="F16" i="1"/>
  <c r="R11" i="3" s="1"/>
  <c r="E16" i="1"/>
  <c r="Q11" i="3" s="1"/>
  <c r="D16" i="1"/>
  <c r="P11" i="3" s="1"/>
  <c r="C16" i="1"/>
  <c r="O11" i="3" s="1"/>
  <c r="B16" i="1"/>
  <c r="N11" i="3" s="1"/>
  <c r="AF7" i="1"/>
  <c r="AR2" i="3" s="1"/>
  <c r="AE7" i="1"/>
  <c r="AQ2" i="3" s="1"/>
  <c r="AD7" i="1"/>
  <c r="AP2" i="3" s="1"/>
  <c r="AC7" i="1"/>
  <c r="AO2" i="3" s="1"/>
  <c r="AB7" i="1"/>
  <c r="AN2" i="3" s="1"/>
  <c r="AA7" i="1"/>
  <c r="AM2" i="3" s="1"/>
  <c r="Z7" i="1"/>
  <c r="AL2" i="3" s="1"/>
  <c r="X7" i="1"/>
  <c r="AJ2" i="3" s="1"/>
  <c r="W7" i="1"/>
  <c r="AI2" i="3" s="1"/>
  <c r="V7" i="1"/>
  <c r="AH2" i="3" s="1"/>
  <c r="U7" i="1"/>
  <c r="AG2" i="3" s="1"/>
  <c r="T7" i="1"/>
  <c r="AF2" i="3"/>
  <c r="S7" i="1"/>
  <c r="AE2" i="3" s="1"/>
  <c r="R7" i="1"/>
  <c r="AD2" i="3" s="1"/>
  <c r="P7" i="1"/>
  <c r="AB2" i="3" s="1"/>
  <c r="O7" i="1"/>
  <c r="AA2" i="3" s="1"/>
  <c r="N7" i="1"/>
  <c r="Z2" i="3" s="1"/>
  <c r="M7" i="1"/>
  <c r="Y2" i="3" s="1"/>
  <c r="L7" i="1"/>
  <c r="X2" i="3" s="1"/>
  <c r="K7" i="1"/>
  <c r="W2" i="3" s="1"/>
  <c r="J7" i="1"/>
  <c r="V2" i="3" s="1"/>
  <c r="M2" i="44"/>
  <c r="K2" i="44"/>
  <c r="I2" i="44"/>
  <c r="G2" i="44"/>
  <c r="E2" i="44"/>
  <c r="C2" i="44"/>
  <c r="A2" i="44"/>
  <c r="M2" i="43"/>
  <c r="K2" i="43"/>
  <c r="I2" i="43"/>
  <c r="G2" i="43"/>
  <c r="E2" i="43"/>
  <c r="C2" i="43"/>
  <c r="A2" i="43"/>
  <c r="M2" i="42"/>
  <c r="K2" i="42"/>
  <c r="I2" i="42"/>
  <c r="G2" i="42"/>
  <c r="E2" i="42"/>
  <c r="C2" i="42"/>
  <c r="A2" i="42"/>
  <c r="M2" i="41"/>
  <c r="K2" i="41"/>
  <c r="I2" i="41"/>
  <c r="G2" i="41"/>
  <c r="E2" i="41"/>
  <c r="C2" i="41"/>
  <c r="A2" i="41"/>
  <c r="M2" i="40"/>
  <c r="K2" i="40"/>
  <c r="I2" i="40"/>
  <c r="G2" i="40"/>
  <c r="E2" i="40"/>
  <c r="C2" i="40"/>
  <c r="A2" i="40"/>
  <c r="M2" i="39"/>
  <c r="K2" i="39"/>
  <c r="I2" i="39"/>
  <c r="G2" i="39"/>
  <c r="E2" i="39"/>
  <c r="C2" i="39"/>
  <c r="A2" i="39"/>
  <c r="M2" i="38"/>
  <c r="K2" i="38"/>
  <c r="I2" i="38"/>
  <c r="G2" i="38"/>
  <c r="C2" i="38"/>
  <c r="E2" i="38"/>
  <c r="A2" i="38"/>
  <c r="M2" i="37"/>
  <c r="K2" i="37"/>
  <c r="I2" i="37"/>
  <c r="G2" i="37"/>
  <c r="E2" i="37"/>
  <c r="C2" i="37"/>
  <c r="A2" i="37"/>
  <c r="B35" i="1"/>
  <c r="B40" i="1"/>
  <c r="B42" i="1"/>
  <c r="M2" i="36"/>
  <c r="K2" i="36"/>
  <c r="I2" i="36"/>
  <c r="G2" i="36"/>
  <c r="E2" i="36"/>
  <c r="C2" i="36"/>
  <c r="A2" i="36"/>
  <c r="M2" i="35"/>
  <c r="K2" i="35"/>
  <c r="I2" i="35"/>
  <c r="G2" i="35"/>
  <c r="E2" i="35"/>
  <c r="C2" i="35"/>
  <c r="A2" i="35"/>
  <c r="M2" i="33"/>
  <c r="K2" i="33"/>
  <c r="I2" i="33"/>
  <c r="G2" i="33"/>
  <c r="E2" i="33"/>
  <c r="C2" i="33"/>
  <c r="A2" i="33"/>
  <c r="K2" i="21"/>
  <c r="I2" i="21"/>
  <c r="G2" i="21"/>
  <c r="E2" i="21"/>
  <c r="C2" i="21"/>
  <c r="A2" i="21"/>
  <c r="M2" i="21"/>
  <c r="H7" i="1"/>
  <c r="T2" i="3" s="1"/>
  <c r="L2" i="3" s="1"/>
  <c r="G7" i="1"/>
  <c r="S2" i="3" s="1"/>
  <c r="K2" i="3" s="1"/>
  <c r="F7" i="1"/>
  <c r="R2" i="3" s="1"/>
  <c r="J2" i="3" s="1"/>
  <c r="E7" i="1"/>
  <c r="Q2" i="3" s="1"/>
  <c r="I2" i="3" s="1"/>
  <c r="D7" i="1"/>
  <c r="C7" i="1"/>
  <c r="O2" i="3" s="1"/>
  <c r="G2" i="3" s="1"/>
  <c r="B7" i="1"/>
  <c r="N2" i="3" s="1"/>
  <c r="F2" i="3" s="1"/>
  <c r="B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B21" i="3"/>
  <c r="B23" i="3"/>
  <c r="B20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P2" i="3"/>
  <c r="H2" i="3"/>
  <c r="B44" i="1" l="1"/>
  <c r="B43" i="1"/>
  <c r="B37" i="1"/>
  <c r="A21" i="3"/>
  <c r="B41" i="1"/>
  <c r="J6" i="1"/>
  <c r="A1" i="21"/>
  <c r="J15" i="1"/>
  <c r="A1" i="41"/>
  <c r="B15" i="1"/>
  <c r="B6" i="1"/>
  <c r="J24" i="1"/>
  <c r="B24" i="1"/>
  <c r="A1" i="37"/>
  <c r="A1" i="36"/>
  <c r="R24" i="1"/>
  <c r="A1" i="44"/>
  <c r="A1" i="40"/>
  <c r="D11" i="3"/>
  <c r="B4" i="1"/>
  <c r="D10" i="3"/>
  <c r="AT19" i="3"/>
  <c r="D9" i="3"/>
  <c r="Z6" i="1"/>
  <c r="A1" i="42"/>
  <c r="A1" i="38"/>
  <c r="A1" i="33"/>
  <c r="B36" i="1"/>
  <c r="B45" i="1"/>
  <c r="Z15" i="1"/>
  <c r="A20" i="3"/>
  <c r="A1" i="43"/>
  <c r="A1" i="39"/>
  <c r="A1" i="35"/>
  <c r="B38" i="1"/>
  <c r="Z24" i="1"/>
  <c r="R15" i="1"/>
  <c r="A22" i="3"/>
  <c r="R6" i="1"/>
  <c r="B39" i="1"/>
  <c r="B26" i="1" l="1"/>
  <c r="N21" i="3" s="1"/>
  <c r="G31" i="1"/>
  <c r="S26" i="3" s="1"/>
  <c r="C31" i="1"/>
  <c r="O26" i="3" s="1"/>
  <c r="F30" i="1"/>
  <c r="R25" i="3" s="1"/>
  <c r="B30" i="1"/>
  <c r="N25" i="3" s="1"/>
  <c r="E29" i="1"/>
  <c r="Q24" i="3" s="1"/>
  <c r="H28" i="1"/>
  <c r="T23" i="3" s="1"/>
  <c r="D28" i="1"/>
  <c r="P23" i="3" s="1"/>
  <c r="G27" i="1"/>
  <c r="S22" i="3" s="1"/>
  <c r="C27" i="1"/>
  <c r="O22" i="3" s="1"/>
  <c r="F26" i="1"/>
  <c r="R21" i="3" s="1"/>
  <c r="N19" i="3"/>
  <c r="F31" i="1"/>
  <c r="R26" i="3" s="1"/>
  <c r="B31" i="1"/>
  <c r="N26" i="3" s="1"/>
  <c r="E30" i="1"/>
  <c r="Q25" i="3" s="1"/>
  <c r="H29" i="1"/>
  <c r="T24" i="3" s="1"/>
  <c r="D29" i="1"/>
  <c r="P24" i="3" s="1"/>
  <c r="G28" i="1"/>
  <c r="S23" i="3" s="1"/>
  <c r="C28" i="1"/>
  <c r="O23" i="3" s="1"/>
  <c r="F27" i="1"/>
  <c r="R22" i="3" s="1"/>
  <c r="B27" i="1"/>
  <c r="N22" i="3" s="1"/>
  <c r="E26" i="1"/>
  <c r="Q21" i="3" s="1"/>
  <c r="C30" i="1"/>
  <c r="O25" i="3" s="1"/>
  <c r="C29" i="1"/>
  <c r="O24" i="3" s="1"/>
  <c r="H31" i="1"/>
  <c r="T26" i="3" s="1"/>
  <c r="H30" i="1"/>
  <c r="T25" i="3" s="1"/>
  <c r="D27" i="1"/>
  <c r="P22" i="3" s="1"/>
  <c r="D26" i="1"/>
  <c r="P21" i="3" s="1"/>
  <c r="G29" i="1"/>
  <c r="S24" i="3" s="1"/>
  <c r="C26" i="1"/>
  <c r="O21" i="3" s="1"/>
  <c r="B29" i="1"/>
  <c r="N24" i="3" s="1"/>
  <c r="B28" i="1"/>
  <c r="N23" i="3" s="1"/>
  <c r="G30" i="1"/>
  <c r="S25" i="3" s="1"/>
  <c r="D31" i="1"/>
  <c r="P26" i="3" s="1"/>
  <c r="E27" i="1"/>
  <c r="Q22" i="3" s="1"/>
  <c r="H26" i="1"/>
  <c r="T21" i="3" s="1"/>
  <c r="F28" i="1"/>
  <c r="R23" i="3" s="1"/>
  <c r="D30" i="1"/>
  <c r="P25" i="3" s="1"/>
  <c r="G26" i="1"/>
  <c r="S21" i="3" s="1"/>
  <c r="E28" i="1"/>
  <c r="Q23" i="3" s="1"/>
  <c r="E31" i="1"/>
  <c r="Q26" i="3" s="1"/>
  <c r="H27" i="1"/>
  <c r="T22" i="3" s="1"/>
  <c r="F29" i="1"/>
  <c r="R24" i="3" s="1"/>
  <c r="Z26" i="1"/>
  <c r="AL21" i="3" s="1"/>
  <c r="AF31" i="1"/>
  <c r="AR26" i="3" s="1"/>
  <c r="AB31" i="1"/>
  <c r="AN26" i="3" s="1"/>
  <c r="AE30" i="1"/>
  <c r="AQ25" i="3" s="1"/>
  <c r="AA30" i="1"/>
  <c r="AM25" i="3" s="1"/>
  <c r="AD29" i="1"/>
  <c r="AP24" i="3" s="1"/>
  <c r="Z29" i="1"/>
  <c r="AL24" i="3" s="1"/>
  <c r="AC28" i="1"/>
  <c r="AO23" i="3" s="1"/>
  <c r="AF27" i="1"/>
  <c r="AR22" i="3" s="1"/>
  <c r="AB27" i="1"/>
  <c r="AN22" i="3" s="1"/>
  <c r="AE26" i="1"/>
  <c r="AQ21" i="3" s="1"/>
  <c r="AA26" i="1"/>
  <c r="AM21" i="3" s="1"/>
  <c r="AL19" i="3"/>
  <c r="Z31" i="1"/>
  <c r="AL26" i="3" s="1"/>
  <c r="AB28" i="1"/>
  <c r="AN23" i="3" s="1"/>
  <c r="AC27" i="1"/>
  <c r="AO22" i="3" s="1"/>
  <c r="AC26" i="1"/>
  <c r="AO21" i="3" s="1"/>
  <c r="Z30" i="1"/>
  <c r="AL25" i="3" s="1"/>
  <c r="AA29" i="1"/>
  <c r="AM24" i="3" s="1"/>
  <c r="AA28" i="1"/>
  <c r="AM23" i="3" s="1"/>
  <c r="AE31" i="1"/>
  <c r="AQ26" i="3" s="1"/>
  <c r="AF30" i="1"/>
  <c r="AR25" i="3" s="1"/>
  <c r="AF29" i="1"/>
  <c r="AR24" i="3" s="1"/>
  <c r="AA27" i="1"/>
  <c r="AM22" i="3" s="1"/>
  <c r="AB26" i="1"/>
  <c r="AN21" i="3" s="1"/>
  <c r="AC30" i="1"/>
  <c r="AO25" i="3" s="1"/>
  <c r="AF28" i="1"/>
  <c r="AR23" i="3" s="1"/>
  <c r="AD27" i="1"/>
  <c r="AP22" i="3" s="1"/>
  <c r="AD31" i="1"/>
  <c r="AP26" i="3" s="1"/>
  <c r="AE28" i="1"/>
  <c r="AQ23" i="3" s="1"/>
  <c r="AC31" i="1"/>
  <c r="AO26" i="3" s="1"/>
  <c r="AD28" i="1"/>
  <c r="AP23" i="3" s="1"/>
  <c r="AC29" i="1"/>
  <c r="AO24" i="3" s="1"/>
  <c r="AF26" i="1"/>
  <c r="AR21" i="3" s="1"/>
  <c r="AB29" i="1"/>
  <c r="AN24" i="3" s="1"/>
  <c r="AA31" i="1"/>
  <c r="AM26" i="3" s="1"/>
  <c r="AD26" i="1"/>
  <c r="AP21" i="3" s="1"/>
  <c r="AD30" i="1"/>
  <c r="AP25" i="3" s="1"/>
  <c r="Z28" i="1"/>
  <c r="AL23" i="3" s="1"/>
  <c r="AE27" i="1"/>
  <c r="AQ22" i="3" s="1"/>
  <c r="Z27" i="1"/>
  <c r="AL22" i="3" s="1"/>
  <c r="AB30" i="1"/>
  <c r="AN25" i="3" s="1"/>
  <c r="AE29" i="1"/>
  <c r="AQ24" i="3" s="1"/>
  <c r="J26" i="1"/>
  <c r="V21" i="3" s="1"/>
  <c r="N31" i="1"/>
  <c r="Z26" i="3" s="1"/>
  <c r="J31" i="1"/>
  <c r="V26" i="3" s="1"/>
  <c r="M30" i="1"/>
  <c r="Y25" i="3" s="1"/>
  <c r="P29" i="1"/>
  <c r="AB24" i="3" s="1"/>
  <c r="L29" i="1"/>
  <c r="X24" i="3" s="1"/>
  <c r="O28" i="1"/>
  <c r="AA23" i="3" s="1"/>
  <c r="K28" i="1"/>
  <c r="W23" i="3" s="1"/>
  <c r="N27" i="1"/>
  <c r="Z22" i="3" s="1"/>
  <c r="J27" i="1"/>
  <c r="V22" i="3" s="1"/>
  <c r="M26" i="1"/>
  <c r="Y21" i="3" s="1"/>
  <c r="L31" i="1"/>
  <c r="X26" i="3" s="1"/>
  <c r="N28" i="1"/>
  <c r="Z23" i="3" s="1"/>
  <c r="O27" i="1"/>
  <c r="AA22" i="3" s="1"/>
  <c r="O26" i="1"/>
  <c r="AA21" i="3" s="1"/>
  <c r="V19" i="3"/>
  <c r="L30" i="1"/>
  <c r="X25" i="3" s="1"/>
  <c r="M29" i="1"/>
  <c r="Y24" i="3" s="1"/>
  <c r="M28" i="1"/>
  <c r="Y23" i="3" s="1"/>
  <c r="K31" i="1"/>
  <c r="W26" i="3" s="1"/>
  <c r="K30" i="1"/>
  <c r="W25" i="3" s="1"/>
  <c r="M27" i="1"/>
  <c r="Y22" i="3" s="1"/>
  <c r="N26" i="1"/>
  <c r="Z21" i="3" s="1"/>
  <c r="P31" i="1"/>
  <c r="AB26" i="3" s="1"/>
  <c r="K29" i="1"/>
  <c r="W24" i="3" s="1"/>
  <c r="L28" i="1"/>
  <c r="X23" i="3" s="1"/>
  <c r="L27" i="1"/>
  <c r="X22" i="3" s="1"/>
  <c r="O29" i="1"/>
  <c r="AA24" i="3" s="1"/>
  <c r="P27" i="1"/>
  <c r="AB22" i="3" s="1"/>
  <c r="M31" i="1"/>
  <c r="Y26" i="3" s="1"/>
  <c r="N29" i="1"/>
  <c r="Z24" i="3" s="1"/>
  <c r="O31" i="1"/>
  <c r="AA26" i="3" s="1"/>
  <c r="K26" i="1"/>
  <c r="W21" i="3" s="1"/>
  <c r="P30" i="1"/>
  <c r="AB25" i="3" s="1"/>
  <c r="J29" i="1"/>
  <c r="V24" i="3" s="1"/>
  <c r="O30" i="1"/>
  <c r="AA25" i="3" s="1"/>
  <c r="K27" i="1"/>
  <c r="W22" i="3" s="1"/>
  <c r="P28" i="1"/>
  <c r="AB23" i="3" s="1"/>
  <c r="J28" i="1"/>
  <c r="V23" i="3" s="1"/>
  <c r="N30" i="1"/>
  <c r="Z25" i="3" s="1"/>
  <c r="P26" i="1"/>
  <c r="AB21" i="3" s="1"/>
  <c r="J30" i="1"/>
  <c r="V25" i="3" s="1"/>
  <c r="L26" i="1"/>
  <c r="X21" i="3" s="1"/>
  <c r="A19" i="33"/>
  <c r="A15" i="33"/>
  <c r="A7" i="33"/>
  <c r="A3" i="33"/>
  <c r="C3" i="33"/>
  <c r="K3" i="33"/>
  <c r="G7" i="33"/>
  <c r="C11" i="33"/>
  <c r="K11" i="33"/>
  <c r="G15" i="33"/>
  <c r="C19" i="33"/>
  <c r="K19" i="33"/>
  <c r="G23" i="33"/>
  <c r="A23" i="33"/>
  <c r="E3" i="33"/>
  <c r="M3" i="33"/>
  <c r="I7" i="33"/>
  <c r="E11" i="33"/>
  <c r="M11" i="33"/>
  <c r="I15" i="33"/>
  <c r="E19" i="33"/>
  <c r="M19" i="33"/>
  <c r="I23" i="33"/>
  <c r="K7" i="33"/>
  <c r="G3" i="33"/>
  <c r="K15" i="33"/>
  <c r="M7" i="33"/>
  <c r="G11" i="33"/>
  <c r="K23" i="33"/>
  <c r="C7" i="33"/>
  <c r="C15" i="33"/>
  <c r="C23" i="33"/>
  <c r="A11" i="33"/>
  <c r="G19" i="33"/>
  <c r="I3" i="33"/>
  <c r="I11" i="33"/>
  <c r="I19" i="33"/>
  <c r="E7" i="33"/>
  <c r="E15" i="33"/>
  <c r="E23" i="33"/>
  <c r="M23" i="33"/>
  <c r="M15" i="33"/>
  <c r="A3" i="35"/>
  <c r="A23" i="35"/>
  <c r="A15" i="35"/>
  <c r="A11" i="35"/>
  <c r="A19" i="35"/>
  <c r="C3" i="35"/>
  <c r="K3" i="35"/>
  <c r="G7" i="35"/>
  <c r="C11" i="35"/>
  <c r="K11" i="35"/>
  <c r="G15" i="35"/>
  <c r="C19" i="35"/>
  <c r="K19" i="35"/>
  <c r="G23" i="35"/>
  <c r="E3" i="35"/>
  <c r="M3" i="35"/>
  <c r="I7" i="35"/>
  <c r="E11" i="35"/>
  <c r="M11" i="35"/>
  <c r="I15" i="35"/>
  <c r="E19" i="35"/>
  <c r="M19" i="35"/>
  <c r="I23" i="35"/>
  <c r="I3" i="35"/>
  <c r="C7" i="35"/>
  <c r="M15" i="35"/>
  <c r="G19" i="35"/>
  <c r="I11" i="35"/>
  <c r="C15" i="35"/>
  <c r="M23" i="35"/>
  <c r="E7" i="35"/>
  <c r="I19" i="35"/>
  <c r="C23" i="35"/>
  <c r="A7" i="35"/>
  <c r="M7" i="35"/>
  <c r="G3" i="35"/>
  <c r="G11" i="35"/>
  <c r="E15" i="35"/>
  <c r="E23" i="35"/>
  <c r="K7" i="35"/>
  <c r="K15" i="35"/>
  <c r="K23" i="35"/>
  <c r="A19" i="38"/>
  <c r="A15" i="38"/>
  <c r="A11" i="38"/>
  <c r="A7" i="38"/>
  <c r="A3" i="38"/>
  <c r="I3" i="38"/>
  <c r="E7" i="38"/>
  <c r="M7" i="38"/>
  <c r="A23" i="38"/>
  <c r="C11" i="38"/>
  <c r="K11" i="38"/>
  <c r="G15" i="38"/>
  <c r="C19" i="38"/>
  <c r="K19" i="38"/>
  <c r="G23" i="38"/>
  <c r="G3" i="38"/>
  <c r="E11" i="38"/>
  <c r="K15" i="38"/>
  <c r="I23" i="38"/>
  <c r="C3" i="38"/>
  <c r="K7" i="38"/>
  <c r="G11" i="38"/>
  <c r="E19" i="38"/>
  <c r="K23" i="38"/>
  <c r="E3" i="38"/>
  <c r="I11" i="38"/>
  <c r="C15" i="38"/>
  <c r="M23" i="38"/>
  <c r="C7" i="38"/>
  <c r="I19" i="38"/>
  <c r="G7" i="38"/>
  <c r="I15" i="38"/>
  <c r="I7" i="38"/>
  <c r="M11" i="38"/>
  <c r="M15" i="38"/>
  <c r="M19" i="38"/>
  <c r="C23" i="38"/>
  <c r="E15" i="38"/>
  <c r="K3" i="38"/>
  <c r="M3" i="38"/>
  <c r="G19" i="38"/>
  <c r="E23" i="38"/>
  <c r="A11" i="40"/>
  <c r="A19" i="40"/>
  <c r="A15" i="40"/>
  <c r="I15" i="40"/>
  <c r="E19" i="40"/>
  <c r="M19" i="40"/>
  <c r="I23" i="40"/>
  <c r="A7" i="40"/>
  <c r="A3" i="40"/>
  <c r="I3" i="40"/>
  <c r="G7" i="40"/>
  <c r="E11" i="40"/>
  <c r="C15" i="40"/>
  <c r="G11" i="40"/>
  <c r="M15" i="40"/>
  <c r="K19" i="40"/>
  <c r="E3" i="40"/>
  <c r="K7" i="40"/>
  <c r="M11" i="40"/>
  <c r="I19" i="40"/>
  <c r="C23" i="40"/>
  <c r="G3" i="40"/>
  <c r="C11" i="40"/>
  <c r="G15" i="40"/>
  <c r="K3" i="40"/>
  <c r="C7" i="40"/>
  <c r="C19" i="40"/>
  <c r="C3" i="40"/>
  <c r="I11" i="40"/>
  <c r="E15" i="40"/>
  <c r="E23" i="40"/>
  <c r="K15" i="40"/>
  <c r="M3" i="40"/>
  <c r="G23" i="40"/>
  <c r="A23" i="40"/>
  <c r="M7" i="40"/>
  <c r="G19" i="40"/>
  <c r="K11" i="40"/>
  <c r="K23" i="40"/>
  <c r="M23" i="40"/>
  <c r="E7" i="40"/>
  <c r="I7" i="40"/>
  <c r="B17" i="1"/>
  <c r="N12" i="3" s="1"/>
  <c r="E22" i="1"/>
  <c r="Q17" i="3" s="1"/>
  <c r="H21" i="1"/>
  <c r="T16" i="3" s="1"/>
  <c r="D21" i="1"/>
  <c r="P16" i="3" s="1"/>
  <c r="G20" i="1"/>
  <c r="S15" i="3" s="1"/>
  <c r="C20" i="1"/>
  <c r="O15" i="3" s="1"/>
  <c r="F19" i="1"/>
  <c r="R14" i="3" s="1"/>
  <c r="B19" i="1"/>
  <c r="N14" i="3" s="1"/>
  <c r="E18" i="1"/>
  <c r="Q13" i="3" s="1"/>
  <c r="H17" i="1"/>
  <c r="T12" i="3" s="1"/>
  <c r="D17" i="1"/>
  <c r="P12" i="3" s="1"/>
  <c r="F20" i="1"/>
  <c r="R15" i="3" s="1"/>
  <c r="G19" i="1"/>
  <c r="S14" i="3" s="1"/>
  <c r="G18" i="1"/>
  <c r="S13" i="3" s="1"/>
  <c r="N10" i="3"/>
  <c r="D22" i="1"/>
  <c r="P17" i="3" s="1"/>
  <c r="E21" i="1"/>
  <c r="Q16" i="3" s="1"/>
  <c r="E20" i="1"/>
  <c r="Q15" i="3" s="1"/>
  <c r="G17" i="1"/>
  <c r="S12" i="3" s="1"/>
  <c r="D20" i="1"/>
  <c r="P15" i="3" s="1"/>
  <c r="D19" i="1"/>
  <c r="P14" i="3" s="1"/>
  <c r="C22" i="1"/>
  <c r="O17" i="3" s="1"/>
  <c r="E19" i="1"/>
  <c r="Q14" i="3" s="1"/>
  <c r="F18" i="1"/>
  <c r="R13" i="3" s="1"/>
  <c r="F17" i="1"/>
  <c r="R12" i="3" s="1"/>
  <c r="C21" i="1"/>
  <c r="O16" i="3" s="1"/>
  <c r="H20" i="1"/>
  <c r="T15" i="3" s="1"/>
  <c r="C17" i="1"/>
  <c r="O12" i="3" s="1"/>
  <c r="F22" i="1"/>
  <c r="R17" i="3" s="1"/>
  <c r="H18" i="1"/>
  <c r="T13" i="3" s="1"/>
  <c r="G21" i="1"/>
  <c r="S16" i="3" s="1"/>
  <c r="B22" i="1"/>
  <c r="N17" i="3" s="1"/>
  <c r="D18" i="1"/>
  <c r="P13" i="3" s="1"/>
  <c r="B20" i="1"/>
  <c r="N15" i="3" s="1"/>
  <c r="C18" i="1"/>
  <c r="O13" i="3" s="1"/>
  <c r="H19" i="1"/>
  <c r="T14" i="3" s="1"/>
  <c r="G22" i="1"/>
  <c r="S17" i="3" s="1"/>
  <c r="C19" i="1"/>
  <c r="O14" i="3" s="1"/>
  <c r="F21" i="1"/>
  <c r="R16" i="3" s="1"/>
  <c r="B18" i="1"/>
  <c r="N13" i="3" s="1"/>
  <c r="H22" i="1"/>
  <c r="T17" i="3" s="1"/>
  <c r="B21" i="1"/>
  <c r="N16" i="3" s="1"/>
  <c r="E17" i="1"/>
  <c r="Q12" i="3" s="1"/>
  <c r="A23" i="39"/>
  <c r="A19" i="39"/>
  <c r="E3" i="39"/>
  <c r="M3" i="39"/>
  <c r="I7" i="39"/>
  <c r="E11" i="39"/>
  <c r="M11" i="39"/>
  <c r="I15" i="39"/>
  <c r="E19" i="39"/>
  <c r="A3" i="39"/>
  <c r="G3" i="39"/>
  <c r="E7" i="39"/>
  <c r="C11" i="39"/>
  <c r="K15" i="39"/>
  <c r="I19" i="39"/>
  <c r="E23" i="39"/>
  <c r="M23" i="39"/>
  <c r="A15" i="39"/>
  <c r="C15" i="39"/>
  <c r="A7" i="39"/>
  <c r="K7" i="39"/>
  <c r="G15" i="39"/>
  <c r="I3" i="39"/>
  <c r="K19" i="39"/>
  <c r="I23" i="39"/>
  <c r="K3" i="39"/>
  <c r="C7" i="39"/>
  <c r="M15" i="39"/>
  <c r="C19" i="39"/>
  <c r="M19" i="39"/>
  <c r="K23" i="39"/>
  <c r="G23" i="39"/>
  <c r="C3" i="39"/>
  <c r="G11" i="39"/>
  <c r="I11" i="39"/>
  <c r="C23" i="39"/>
  <c r="E15" i="39"/>
  <c r="A11" i="39"/>
  <c r="G7" i="39"/>
  <c r="M7" i="39"/>
  <c r="K11" i="39"/>
  <c r="G19" i="39"/>
  <c r="I3" i="42"/>
  <c r="E7" i="42"/>
  <c r="M7" i="42"/>
  <c r="I11" i="42"/>
  <c r="E15" i="42"/>
  <c r="M15" i="42"/>
  <c r="I19" i="42"/>
  <c r="A19" i="42"/>
  <c r="C3" i="42"/>
  <c r="K3" i="42"/>
  <c r="G7" i="42"/>
  <c r="C11" i="42"/>
  <c r="K11" i="42"/>
  <c r="G15" i="42"/>
  <c r="C19" i="42"/>
  <c r="K19" i="42"/>
  <c r="G23" i="42"/>
  <c r="A15" i="42"/>
  <c r="A23" i="42"/>
  <c r="A11" i="42"/>
  <c r="E3" i="42"/>
  <c r="I15" i="42"/>
  <c r="E23" i="42"/>
  <c r="G3" i="42"/>
  <c r="K15" i="42"/>
  <c r="E19" i="42"/>
  <c r="I23" i="42"/>
  <c r="A3" i="42"/>
  <c r="C7" i="42"/>
  <c r="M19" i="42"/>
  <c r="A7" i="42"/>
  <c r="M3" i="42"/>
  <c r="I7" i="42"/>
  <c r="G11" i="42"/>
  <c r="C15" i="42"/>
  <c r="E11" i="42"/>
  <c r="M11" i="42"/>
  <c r="C23" i="42"/>
  <c r="K7" i="42"/>
  <c r="M23" i="42"/>
  <c r="G19" i="42"/>
  <c r="K23" i="42"/>
  <c r="A11" i="44"/>
  <c r="G3" i="44"/>
  <c r="G7" i="44"/>
  <c r="C11" i="44"/>
  <c r="K11" i="44"/>
  <c r="E23" i="44"/>
  <c r="M23" i="44"/>
  <c r="I3" i="44"/>
  <c r="I7" i="44"/>
  <c r="E11" i="44"/>
  <c r="M11" i="44"/>
  <c r="G23" i="44"/>
  <c r="I15" i="44"/>
  <c r="E19" i="44"/>
  <c r="M19" i="44"/>
  <c r="A23" i="44"/>
  <c r="A19" i="44"/>
  <c r="K3" i="44"/>
  <c r="K7" i="44"/>
  <c r="G15" i="44"/>
  <c r="C23" i="44"/>
  <c r="A7" i="44"/>
  <c r="M3" i="44"/>
  <c r="M7" i="44"/>
  <c r="G11" i="44"/>
  <c r="K15" i="44"/>
  <c r="C19" i="44"/>
  <c r="A3" i="44"/>
  <c r="C3" i="44"/>
  <c r="C15" i="44"/>
  <c r="K23" i="44"/>
  <c r="E3" i="44"/>
  <c r="E15" i="44"/>
  <c r="A15" i="44"/>
  <c r="K19" i="44"/>
  <c r="G19" i="44"/>
  <c r="I11" i="44"/>
  <c r="M15" i="44"/>
  <c r="C7" i="44"/>
  <c r="I23" i="44"/>
  <c r="I19" i="44"/>
  <c r="E7" i="44"/>
  <c r="A19" i="41"/>
  <c r="A11" i="41"/>
  <c r="C3" i="41"/>
  <c r="K3" i="41"/>
  <c r="G7" i="41"/>
  <c r="A7" i="41"/>
  <c r="G3" i="41"/>
  <c r="I3" i="41"/>
  <c r="A3" i="41"/>
  <c r="G11" i="41"/>
  <c r="E15" i="41"/>
  <c r="C19" i="41"/>
  <c r="K23" i="41"/>
  <c r="I7" i="41"/>
  <c r="M19" i="41"/>
  <c r="C23" i="41"/>
  <c r="I19" i="41"/>
  <c r="E3" i="41"/>
  <c r="E7" i="41"/>
  <c r="M11" i="41"/>
  <c r="G15" i="41"/>
  <c r="A23" i="41"/>
  <c r="K7" i="41"/>
  <c r="I15" i="41"/>
  <c r="C11" i="41"/>
  <c r="E11" i="41"/>
  <c r="C15" i="41"/>
  <c r="E19" i="41"/>
  <c r="E23" i="41"/>
  <c r="K15" i="41"/>
  <c r="M7" i="41"/>
  <c r="A15" i="41"/>
  <c r="I23" i="41"/>
  <c r="M23" i="41"/>
  <c r="M15" i="41"/>
  <c r="M3" i="41"/>
  <c r="G19" i="41"/>
  <c r="K19" i="41"/>
  <c r="G23" i="41"/>
  <c r="C7" i="41"/>
  <c r="I11" i="41"/>
  <c r="K11" i="41"/>
  <c r="H11" i="1"/>
  <c r="T6" i="3" s="1"/>
  <c r="G10" i="1"/>
  <c r="S5" i="3" s="1"/>
  <c r="F9" i="1"/>
  <c r="R4" i="3" s="1"/>
  <c r="E8" i="1"/>
  <c r="Q3" i="3" s="1"/>
  <c r="B8" i="1"/>
  <c r="N3" i="3" s="1"/>
  <c r="F11" i="1"/>
  <c r="R6" i="3" s="1"/>
  <c r="E10" i="1"/>
  <c r="Q5" i="3" s="1"/>
  <c r="D9" i="1"/>
  <c r="P4" i="3" s="1"/>
  <c r="E11" i="1"/>
  <c r="Q6" i="3" s="1"/>
  <c r="D10" i="1"/>
  <c r="P5" i="3" s="1"/>
  <c r="C9" i="1"/>
  <c r="O4" i="3" s="1"/>
  <c r="F10" i="1"/>
  <c r="R5" i="3" s="1"/>
  <c r="G8" i="1"/>
  <c r="S3" i="3" s="1"/>
  <c r="D8" i="1"/>
  <c r="P3" i="3" s="1"/>
  <c r="B10" i="1"/>
  <c r="N5" i="3" s="1"/>
  <c r="C8" i="1"/>
  <c r="O3" i="3" s="1"/>
  <c r="B11" i="1"/>
  <c r="N6" i="3" s="1"/>
  <c r="F8" i="1"/>
  <c r="R3" i="3" s="1"/>
  <c r="H10" i="1"/>
  <c r="T5" i="3" s="1"/>
  <c r="H9" i="1"/>
  <c r="T4" i="3" s="1"/>
  <c r="H8" i="1"/>
  <c r="T3" i="3" s="1"/>
  <c r="G11" i="1"/>
  <c r="S6" i="3" s="1"/>
  <c r="C11" i="1"/>
  <c r="O6" i="3" s="1"/>
  <c r="C10" i="1"/>
  <c r="O5" i="3" s="1"/>
  <c r="D11" i="1"/>
  <c r="P6" i="3" s="1"/>
  <c r="G13" i="1"/>
  <c r="S8" i="3" s="1"/>
  <c r="C13" i="1"/>
  <c r="O8" i="3" s="1"/>
  <c r="F12" i="1"/>
  <c r="R7" i="3" s="1"/>
  <c r="B12" i="1"/>
  <c r="N7" i="3" s="1"/>
  <c r="E9" i="1"/>
  <c r="Q4" i="3" s="1"/>
  <c r="G9" i="1"/>
  <c r="S4" i="3" s="1"/>
  <c r="B9" i="1"/>
  <c r="N4" i="3" s="1"/>
  <c r="B13" i="1"/>
  <c r="N8" i="3" s="1"/>
  <c r="C12" i="1"/>
  <c r="O7" i="3" s="1"/>
  <c r="H13" i="1"/>
  <c r="T8" i="3" s="1"/>
  <c r="H12" i="1"/>
  <c r="T7" i="3" s="1"/>
  <c r="G12" i="1"/>
  <c r="S7" i="3" s="1"/>
  <c r="N1" i="3"/>
  <c r="F13" i="1"/>
  <c r="R8" i="3" s="1"/>
  <c r="D12" i="1"/>
  <c r="P7" i="3" s="1"/>
  <c r="E13" i="1"/>
  <c r="Q8" i="3" s="1"/>
  <c r="D13" i="1"/>
  <c r="P8" i="3" s="1"/>
  <c r="E12" i="1"/>
  <c r="Q7" i="3" s="1"/>
  <c r="I3" i="43"/>
  <c r="E7" i="43"/>
  <c r="M7" i="43"/>
  <c r="I11" i="43"/>
  <c r="E15" i="43"/>
  <c r="M15" i="43"/>
  <c r="I19" i="43"/>
  <c r="E23" i="43"/>
  <c r="M23" i="43"/>
  <c r="C3" i="43"/>
  <c r="K3" i="43"/>
  <c r="G7" i="43"/>
  <c r="C11" i="43"/>
  <c r="K11" i="43"/>
  <c r="G15" i="43"/>
  <c r="C19" i="43"/>
  <c r="K19" i="43"/>
  <c r="G23" i="43"/>
  <c r="A23" i="43"/>
  <c r="G11" i="43"/>
  <c r="K23" i="43"/>
  <c r="M3" i="43"/>
  <c r="C15" i="43"/>
  <c r="A15" i="43"/>
  <c r="A3" i="43"/>
  <c r="C7" i="43"/>
  <c r="M19" i="43"/>
  <c r="I23" i="43"/>
  <c r="A11" i="43"/>
  <c r="G3" i="43"/>
  <c r="I7" i="43"/>
  <c r="A19" i="43"/>
  <c r="K7" i="43"/>
  <c r="E19" i="43"/>
  <c r="E11" i="43"/>
  <c r="G19" i="43"/>
  <c r="E3" i="43"/>
  <c r="A7" i="43"/>
  <c r="C23" i="43"/>
  <c r="K15" i="43"/>
  <c r="I15" i="43"/>
  <c r="M11" i="43"/>
  <c r="R26" i="1"/>
  <c r="AD21" i="3" s="1"/>
  <c r="U31" i="1"/>
  <c r="AG26" i="3" s="1"/>
  <c r="X30" i="1"/>
  <c r="AJ25" i="3" s="1"/>
  <c r="T30" i="1"/>
  <c r="AF25" i="3" s="1"/>
  <c r="W29" i="1"/>
  <c r="AI24" i="3" s="1"/>
  <c r="S29" i="1"/>
  <c r="AE24" i="3" s="1"/>
  <c r="V28" i="1"/>
  <c r="AH23" i="3" s="1"/>
  <c r="R28" i="1"/>
  <c r="AD23" i="3" s="1"/>
  <c r="U27" i="1"/>
  <c r="AG22" i="3" s="1"/>
  <c r="X26" i="1"/>
  <c r="AJ21" i="3" s="1"/>
  <c r="T26" i="1"/>
  <c r="AF21" i="3" s="1"/>
  <c r="X31" i="1"/>
  <c r="AJ26" i="3" s="1"/>
  <c r="T31" i="1"/>
  <c r="AF26" i="3" s="1"/>
  <c r="W30" i="1"/>
  <c r="AI25" i="3" s="1"/>
  <c r="S30" i="1"/>
  <c r="AE25" i="3" s="1"/>
  <c r="V29" i="1"/>
  <c r="AH24" i="3" s="1"/>
  <c r="R29" i="1"/>
  <c r="AD24" i="3" s="1"/>
  <c r="U28" i="1"/>
  <c r="AG23" i="3" s="1"/>
  <c r="X27" i="1"/>
  <c r="AJ22" i="3" s="1"/>
  <c r="T27" i="1"/>
  <c r="AF22" i="3" s="1"/>
  <c r="W26" i="1"/>
  <c r="AI21" i="3" s="1"/>
  <c r="S26" i="1"/>
  <c r="AE21" i="3" s="1"/>
  <c r="W31" i="1"/>
  <c r="AI26" i="3" s="1"/>
  <c r="S28" i="1"/>
  <c r="AE23" i="3" s="1"/>
  <c r="S27" i="1"/>
  <c r="AE22" i="3" s="1"/>
  <c r="X29" i="1"/>
  <c r="AJ24" i="3" s="1"/>
  <c r="X28" i="1"/>
  <c r="AJ23" i="3" s="1"/>
  <c r="W28" i="1"/>
  <c r="AI23" i="3" s="1"/>
  <c r="W27" i="1"/>
  <c r="AI22" i="3" s="1"/>
  <c r="AD19" i="3"/>
  <c r="V31" i="1"/>
  <c r="AH26" i="3" s="1"/>
  <c r="R30" i="1"/>
  <c r="AD25" i="3" s="1"/>
  <c r="R27" i="1"/>
  <c r="AD22" i="3" s="1"/>
  <c r="S31" i="1"/>
  <c r="AE26" i="3" s="1"/>
  <c r="T28" i="1"/>
  <c r="AF23" i="3" s="1"/>
  <c r="U29" i="1"/>
  <c r="AG24" i="3" s="1"/>
  <c r="V26" i="1"/>
  <c r="AH21" i="3" s="1"/>
  <c r="R31" i="1"/>
  <c r="AD26" i="3" s="1"/>
  <c r="V27" i="1"/>
  <c r="AH22" i="3" s="1"/>
  <c r="V30" i="1"/>
  <c r="AH25" i="3" s="1"/>
  <c r="T29" i="1"/>
  <c r="AF24" i="3" s="1"/>
  <c r="U30" i="1"/>
  <c r="AG25" i="3" s="1"/>
  <c r="U26" i="1"/>
  <c r="AG21" i="3" s="1"/>
  <c r="R8" i="1"/>
  <c r="AD3" i="3" s="1"/>
  <c r="X13" i="1"/>
  <c r="AJ8" i="3" s="1"/>
  <c r="T13" i="1"/>
  <c r="AF8" i="3" s="1"/>
  <c r="W12" i="1"/>
  <c r="AI7" i="3" s="1"/>
  <c r="S12" i="1"/>
  <c r="AE7" i="3" s="1"/>
  <c r="V11" i="1"/>
  <c r="AH6" i="3" s="1"/>
  <c r="R11" i="1"/>
  <c r="AD6" i="3" s="1"/>
  <c r="U10" i="1"/>
  <c r="AG5" i="3" s="1"/>
  <c r="X9" i="1"/>
  <c r="AJ4" i="3" s="1"/>
  <c r="T9" i="1"/>
  <c r="AF4" i="3" s="1"/>
  <c r="W8" i="1"/>
  <c r="AI3" i="3" s="1"/>
  <c r="S8" i="1"/>
  <c r="AE3" i="3" s="1"/>
  <c r="W13" i="1"/>
  <c r="AI8" i="3" s="1"/>
  <c r="S13" i="1"/>
  <c r="AE8" i="3" s="1"/>
  <c r="V12" i="1"/>
  <c r="AH7" i="3" s="1"/>
  <c r="R12" i="1"/>
  <c r="AD7" i="3" s="1"/>
  <c r="U11" i="1"/>
  <c r="AG6" i="3" s="1"/>
  <c r="X10" i="1"/>
  <c r="AJ5" i="3" s="1"/>
  <c r="T10" i="1"/>
  <c r="AF5" i="3" s="1"/>
  <c r="W9" i="1"/>
  <c r="AI4" i="3" s="1"/>
  <c r="S9" i="1"/>
  <c r="AE4" i="3" s="1"/>
  <c r="V8" i="1"/>
  <c r="AH3" i="3" s="1"/>
  <c r="AD1" i="3"/>
  <c r="R13" i="1"/>
  <c r="AD8" i="3" s="1"/>
  <c r="U9" i="1"/>
  <c r="AG4" i="3" s="1"/>
  <c r="U8" i="1"/>
  <c r="AG3" i="3" s="1"/>
  <c r="S11" i="1"/>
  <c r="AE6" i="3" s="1"/>
  <c r="S10" i="1"/>
  <c r="AE5" i="3" s="1"/>
  <c r="X12" i="1"/>
  <c r="AJ7" i="3" s="1"/>
  <c r="X11" i="1"/>
  <c r="AJ6" i="3" s="1"/>
  <c r="T8" i="1"/>
  <c r="AF3" i="3" s="1"/>
  <c r="V13" i="1"/>
  <c r="AH8" i="3" s="1"/>
  <c r="R10" i="1"/>
  <c r="AD5" i="3" s="1"/>
  <c r="R9" i="1"/>
  <c r="AD4" i="3" s="1"/>
  <c r="W11" i="1"/>
  <c r="AI6" i="3" s="1"/>
  <c r="W10" i="1"/>
  <c r="AI5" i="3" s="1"/>
  <c r="T12" i="1"/>
  <c r="AF7" i="3" s="1"/>
  <c r="V9" i="1"/>
  <c r="AH4" i="3" s="1"/>
  <c r="X8" i="1"/>
  <c r="AJ3" i="3" s="1"/>
  <c r="U13" i="1"/>
  <c r="AG8" i="3" s="1"/>
  <c r="T11" i="1"/>
  <c r="AF6" i="3" s="1"/>
  <c r="V10" i="1"/>
  <c r="AH5" i="3" s="1"/>
  <c r="U12" i="1"/>
  <c r="AG7" i="3" s="1"/>
  <c r="F3" i="3"/>
  <c r="G3" i="3"/>
  <c r="G8" i="3"/>
  <c r="F7" i="3"/>
  <c r="L5" i="3"/>
  <c r="K4" i="3"/>
  <c r="J3" i="3"/>
  <c r="F8" i="3"/>
  <c r="L6" i="3"/>
  <c r="K5" i="3"/>
  <c r="J4" i="3"/>
  <c r="I3" i="3"/>
  <c r="L8" i="3"/>
  <c r="K7" i="3"/>
  <c r="J6" i="3"/>
  <c r="I5" i="3"/>
  <c r="H4" i="3"/>
  <c r="F1" i="3"/>
  <c r="J8" i="3"/>
  <c r="K6" i="3"/>
  <c r="F5" i="3"/>
  <c r="I8" i="3"/>
  <c r="I6" i="3"/>
  <c r="L4" i="3"/>
  <c r="H8" i="3"/>
  <c r="H6" i="3"/>
  <c r="I4" i="3"/>
  <c r="F6" i="3"/>
  <c r="H3" i="3"/>
  <c r="L7" i="3"/>
  <c r="K8" i="3"/>
  <c r="J5" i="3"/>
  <c r="H5" i="3"/>
  <c r="J7" i="3"/>
  <c r="G5" i="3"/>
  <c r="I7" i="3"/>
  <c r="H7" i="3"/>
  <c r="G7" i="3"/>
  <c r="G6" i="3"/>
  <c r="G4" i="3"/>
  <c r="F4" i="3"/>
  <c r="L3" i="3"/>
  <c r="K3" i="3"/>
  <c r="A11" i="36"/>
  <c r="A15" i="36"/>
  <c r="A7" i="36"/>
  <c r="A23" i="36"/>
  <c r="E3" i="36"/>
  <c r="A19" i="36"/>
  <c r="C3" i="36"/>
  <c r="A3" i="36"/>
  <c r="G3" i="36"/>
  <c r="C7" i="36"/>
  <c r="K7" i="36"/>
  <c r="I3" i="36"/>
  <c r="E7" i="36"/>
  <c r="M7" i="36"/>
  <c r="I11" i="36"/>
  <c r="M3" i="36"/>
  <c r="G7" i="36"/>
  <c r="K11" i="36"/>
  <c r="G15" i="36"/>
  <c r="C19" i="36"/>
  <c r="K19" i="36"/>
  <c r="G23" i="36"/>
  <c r="I7" i="36"/>
  <c r="C11" i="36"/>
  <c r="M11" i="36"/>
  <c r="I15" i="36"/>
  <c r="E19" i="36"/>
  <c r="M19" i="36"/>
  <c r="I23" i="36"/>
  <c r="E15" i="36"/>
  <c r="E23" i="36"/>
  <c r="I19" i="36"/>
  <c r="M15" i="36"/>
  <c r="M23" i="36"/>
  <c r="E11" i="36"/>
  <c r="G19" i="36"/>
  <c r="C15" i="36"/>
  <c r="G11" i="36"/>
  <c r="C23" i="36"/>
  <c r="K3" i="36"/>
  <c r="K15" i="36"/>
  <c r="K23" i="36"/>
  <c r="A19" i="21"/>
  <c r="A3" i="21"/>
  <c r="A11" i="21"/>
  <c r="A7" i="21"/>
  <c r="A15" i="21"/>
  <c r="A23" i="21"/>
  <c r="M23" i="21"/>
  <c r="E23" i="21"/>
  <c r="G15" i="21"/>
  <c r="I7" i="21"/>
  <c r="I19" i="21"/>
  <c r="K11" i="21"/>
  <c r="C11" i="21"/>
  <c r="M3" i="21"/>
  <c r="E3" i="21"/>
  <c r="G19" i="21"/>
  <c r="I11" i="21"/>
  <c r="K3" i="21"/>
  <c r="C3" i="21"/>
  <c r="C19" i="21"/>
  <c r="C7" i="21"/>
  <c r="M19" i="21"/>
  <c r="M15" i="21"/>
  <c r="M7" i="21"/>
  <c r="K23" i="21"/>
  <c r="K15" i="21"/>
  <c r="M11" i="21"/>
  <c r="C15" i="21"/>
  <c r="G7" i="21"/>
  <c r="I23" i="21"/>
  <c r="E7" i="21"/>
  <c r="E19" i="21"/>
  <c r="G11" i="21"/>
  <c r="G23" i="21"/>
  <c r="E11" i="21"/>
  <c r="C23" i="21"/>
  <c r="K7" i="21"/>
  <c r="K19" i="21"/>
  <c r="I3" i="21"/>
  <c r="I15" i="21"/>
  <c r="E15" i="21"/>
  <c r="G3" i="21"/>
  <c r="R17" i="1"/>
  <c r="AD12" i="3" s="1"/>
  <c r="W22" i="1"/>
  <c r="AI17" i="3" s="1"/>
  <c r="S22" i="1"/>
  <c r="AE17" i="3" s="1"/>
  <c r="V21" i="1"/>
  <c r="AH16" i="3" s="1"/>
  <c r="R21" i="1"/>
  <c r="AD16" i="3" s="1"/>
  <c r="U20" i="1"/>
  <c r="AG15" i="3" s="1"/>
  <c r="X19" i="1"/>
  <c r="AJ14" i="3" s="1"/>
  <c r="T19" i="1"/>
  <c r="AF14" i="3" s="1"/>
  <c r="W18" i="1"/>
  <c r="AI13" i="3" s="1"/>
  <c r="S18" i="1"/>
  <c r="AE13" i="3" s="1"/>
  <c r="V17" i="1"/>
  <c r="AH12" i="3" s="1"/>
  <c r="V22" i="1"/>
  <c r="AH17" i="3" s="1"/>
  <c r="R22" i="1"/>
  <c r="AD17" i="3" s="1"/>
  <c r="U21" i="1"/>
  <c r="AG16" i="3" s="1"/>
  <c r="X20" i="1"/>
  <c r="AJ15" i="3" s="1"/>
  <c r="T20" i="1"/>
  <c r="AF15" i="3" s="1"/>
  <c r="W19" i="1"/>
  <c r="AI14" i="3" s="1"/>
  <c r="S19" i="1"/>
  <c r="AE14" i="3" s="1"/>
  <c r="V18" i="1"/>
  <c r="AH13" i="3" s="1"/>
  <c r="R18" i="1"/>
  <c r="AD13" i="3" s="1"/>
  <c r="U17" i="1"/>
  <c r="AG12" i="3" s="1"/>
  <c r="V20" i="1"/>
  <c r="AH15" i="3" s="1"/>
  <c r="V19" i="1"/>
  <c r="AH14" i="3" s="1"/>
  <c r="T22" i="1"/>
  <c r="AF17" i="3" s="1"/>
  <c r="T21" i="1"/>
  <c r="AF16" i="3" s="1"/>
  <c r="W17" i="1"/>
  <c r="AI12" i="3" s="1"/>
  <c r="AD10" i="3"/>
  <c r="S21" i="1"/>
  <c r="AE16" i="3" s="1"/>
  <c r="S20" i="1"/>
  <c r="AE15" i="3" s="1"/>
  <c r="T18" i="1"/>
  <c r="AF13" i="3" s="1"/>
  <c r="U22" i="1"/>
  <c r="AG17" i="3" s="1"/>
  <c r="U19" i="1"/>
  <c r="AG14" i="3" s="1"/>
  <c r="W20" i="1"/>
  <c r="AI15" i="3" s="1"/>
  <c r="X17" i="1"/>
  <c r="AJ12" i="3" s="1"/>
  <c r="X21" i="1"/>
  <c r="AJ16" i="3" s="1"/>
  <c r="R19" i="1"/>
  <c r="AD14" i="3" s="1"/>
  <c r="U18" i="1"/>
  <c r="AG13" i="3" s="1"/>
  <c r="W21" i="1"/>
  <c r="AI16" i="3" s="1"/>
  <c r="T17" i="1"/>
  <c r="AF12" i="3" s="1"/>
  <c r="X22" i="1"/>
  <c r="AJ17" i="3" s="1"/>
  <c r="S17" i="1"/>
  <c r="AE12" i="3" s="1"/>
  <c r="X18" i="1"/>
  <c r="AJ13" i="3" s="1"/>
  <c r="R20" i="1"/>
  <c r="AD15" i="3" s="1"/>
  <c r="Z8" i="1"/>
  <c r="AL3" i="3" s="1"/>
  <c r="AF13" i="1"/>
  <c r="AR8" i="3" s="1"/>
  <c r="AB13" i="1"/>
  <c r="AN8" i="3" s="1"/>
  <c r="AE12" i="1"/>
  <c r="AQ7" i="3" s="1"/>
  <c r="AA12" i="1"/>
  <c r="AM7" i="3" s="1"/>
  <c r="AD11" i="1"/>
  <c r="AP6" i="3" s="1"/>
  <c r="Z11" i="1"/>
  <c r="AL6" i="3" s="1"/>
  <c r="AC10" i="1"/>
  <c r="AO5" i="3" s="1"/>
  <c r="AF9" i="1"/>
  <c r="AR4" i="3" s="1"/>
  <c r="AB9" i="1"/>
  <c r="AN4" i="3" s="1"/>
  <c r="AE8" i="1"/>
  <c r="AQ3" i="3" s="1"/>
  <c r="AA8" i="1"/>
  <c r="AM3" i="3" s="1"/>
  <c r="AC11" i="1"/>
  <c r="AO6" i="3" s="1"/>
  <c r="AD10" i="1"/>
  <c r="AP5" i="3" s="1"/>
  <c r="AD9" i="1"/>
  <c r="AP4" i="3" s="1"/>
  <c r="AA13" i="1"/>
  <c r="AM8" i="3" s="1"/>
  <c r="AB12" i="1"/>
  <c r="AN7" i="3" s="1"/>
  <c r="AB11" i="1"/>
  <c r="AN6" i="3" s="1"/>
  <c r="AD8" i="1"/>
  <c r="AP3" i="3" s="1"/>
  <c r="Z12" i="1"/>
  <c r="AL7" i="3" s="1"/>
  <c r="AA11" i="1"/>
  <c r="AM6" i="3" s="1"/>
  <c r="AA10" i="1"/>
  <c r="AM5" i="3" s="1"/>
  <c r="AF11" i="1"/>
  <c r="AR6" i="3" s="1"/>
  <c r="Z9" i="1"/>
  <c r="AL4" i="3" s="1"/>
  <c r="AC13" i="1"/>
  <c r="AO8" i="3" s="1"/>
  <c r="AB10" i="1"/>
  <c r="AN5" i="3" s="1"/>
  <c r="Z13" i="1"/>
  <c r="AL8" i="3" s="1"/>
  <c r="AE11" i="1"/>
  <c r="AQ6" i="3" s="1"/>
  <c r="AF8" i="1"/>
  <c r="AR3" i="3" s="1"/>
  <c r="AF12" i="1"/>
  <c r="AR7" i="3" s="1"/>
  <c r="Z10" i="1"/>
  <c r="AL5" i="3" s="1"/>
  <c r="AC8" i="1"/>
  <c r="AO3" i="3" s="1"/>
  <c r="AB8" i="1"/>
  <c r="AN3" i="3" s="1"/>
  <c r="AD12" i="1"/>
  <c r="AP7" i="3" s="1"/>
  <c r="AA9" i="1"/>
  <c r="AM4" i="3" s="1"/>
  <c r="AC12" i="1"/>
  <c r="AO7" i="3" s="1"/>
  <c r="AD13" i="1"/>
  <c r="AP8" i="3" s="1"/>
  <c r="AL1" i="3"/>
  <c r="AF10" i="1"/>
  <c r="AR5" i="3" s="1"/>
  <c r="AE10" i="1"/>
  <c r="AQ5" i="3" s="1"/>
  <c r="AE13" i="1"/>
  <c r="AQ8" i="3" s="1"/>
  <c r="AE9" i="1"/>
  <c r="AQ4" i="3" s="1"/>
  <c r="AC9" i="1"/>
  <c r="AO4" i="3" s="1"/>
  <c r="J17" i="1"/>
  <c r="V12" i="3" s="1"/>
  <c r="P22" i="1"/>
  <c r="AB17" i="3" s="1"/>
  <c r="L22" i="1"/>
  <c r="X17" i="3" s="1"/>
  <c r="O21" i="1"/>
  <c r="AA16" i="3" s="1"/>
  <c r="K21" i="1"/>
  <c r="W16" i="3" s="1"/>
  <c r="N20" i="1"/>
  <c r="Z15" i="3" s="1"/>
  <c r="J20" i="1"/>
  <c r="V15" i="3" s="1"/>
  <c r="M19" i="1"/>
  <c r="Y14" i="3" s="1"/>
  <c r="P18" i="1"/>
  <c r="AB13" i="3" s="1"/>
  <c r="L18" i="1"/>
  <c r="X13" i="3" s="1"/>
  <c r="O17" i="1"/>
  <c r="AA12" i="3" s="1"/>
  <c r="K17" i="1"/>
  <c r="W12" i="3" s="1"/>
  <c r="V10" i="3"/>
  <c r="J21" i="1"/>
  <c r="V16" i="3" s="1"/>
  <c r="K20" i="1"/>
  <c r="W15" i="3" s="1"/>
  <c r="K19" i="1"/>
  <c r="W14" i="3" s="1"/>
  <c r="O22" i="1"/>
  <c r="AA17" i="3" s="1"/>
  <c r="P21" i="1"/>
  <c r="AB16" i="3" s="1"/>
  <c r="P20" i="1"/>
  <c r="AB15" i="3" s="1"/>
  <c r="K18" i="1"/>
  <c r="W13" i="3" s="1"/>
  <c r="L17" i="1"/>
  <c r="X12" i="3" s="1"/>
  <c r="N22" i="1"/>
  <c r="Z17" i="3" s="1"/>
  <c r="P19" i="1"/>
  <c r="AB14" i="3" s="1"/>
  <c r="J19" i="1"/>
  <c r="V14" i="3" s="1"/>
  <c r="J18" i="1"/>
  <c r="V13" i="3" s="1"/>
  <c r="N21" i="1"/>
  <c r="Z16" i="3" s="1"/>
  <c r="O20" i="1"/>
  <c r="AA15" i="3" s="1"/>
  <c r="O19" i="1"/>
  <c r="AA14" i="3" s="1"/>
  <c r="L21" i="1"/>
  <c r="X16" i="3" s="1"/>
  <c r="N17" i="1"/>
  <c r="Z12" i="3" s="1"/>
  <c r="L19" i="1"/>
  <c r="X14" i="3" s="1"/>
  <c r="M17" i="1"/>
  <c r="Y12" i="3" s="1"/>
  <c r="K22" i="1"/>
  <c r="W17" i="3" s="1"/>
  <c r="M22" i="1"/>
  <c r="Y17" i="3" s="1"/>
  <c r="O18" i="1"/>
  <c r="AA13" i="3" s="1"/>
  <c r="M20" i="1"/>
  <c r="Y15" i="3" s="1"/>
  <c r="N18" i="1"/>
  <c r="Z13" i="3" s="1"/>
  <c r="L20" i="1"/>
  <c r="X15" i="3" s="1"/>
  <c r="N19" i="1"/>
  <c r="Z14" i="3" s="1"/>
  <c r="J22" i="1"/>
  <c r="V17" i="3" s="1"/>
  <c r="M18" i="1"/>
  <c r="Y13" i="3" s="1"/>
  <c r="M21" i="1"/>
  <c r="Y16" i="3" s="1"/>
  <c r="P17" i="1"/>
  <c r="AB12" i="3" s="1"/>
  <c r="Z17" i="1"/>
  <c r="AL12" i="3" s="1"/>
  <c r="AD22" i="1"/>
  <c r="AP17" i="3" s="1"/>
  <c r="Z22" i="1"/>
  <c r="AL17" i="3" s="1"/>
  <c r="AC21" i="1"/>
  <c r="AO16" i="3" s="1"/>
  <c r="AF20" i="1"/>
  <c r="AR15" i="3" s="1"/>
  <c r="AB20" i="1"/>
  <c r="AN15" i="3" s="1"/>
  <c r="AE19" i="1"/>
  <c r="AQ14" i="3" s="1"/>
  <c r="AA19" i="1"/>
  <c r="AM14" i="3" s="1"/>
  <c r="AD18" i="1"/>
  <c r="AP13" i="3" s="1"/>
  <c r="Z18" i="1"/>
  <c r="AL13" i="3" s="1"/>
  <c r="AC17" i="1"/>
  <c r="AO12" i="3" s="1"/>
  <c r="AC22" i="1"/>
  <c r="AO17" i="3" s="1"/>
  <c r="AD21" i="1"/>
  <c r="AP16" i="3" s="1"/>
  <c r="AD20" i="1"/>
  <c r="AP15" i="3" s="1"/>
  <c r="AB22" i="1"/>
  <c r="AN17" i="3" s="1"/>
  <c r="AD19" i="1"/>
  <c r="AP14" i="3" s="1"/>
  <c r="AE18" i="1"/>
  <c r="AQ13" i="3" s="1"/>
  <c r="AE17" i="1"/>
  <c r="AQ12" i="3" s="1"/>
  <c r="AE21" i="1"/>
  <c r="AQ16" i="3" s="1"/>
  <c r="AC20" i="1"/>
  <c r="AO15" i="3" s="1"/>
  <c r="AB19" i="1"/>
  <c r="AN14" i="3" s="1"/>
  <c r="AA17" i="1"/>
  <c r="AM12" i="3" s="1"/>
  <c r="AF22" i="1"/>
  <c r="AR17" i="3" s="1"/>
  <c r="AA18" i="1"/>
  <c r="AM13" i="3" s="1"/>
  <c r="AE22" i="1"/>
  <c r="AQ17" i="3" s="1"/>
  <c r="AA21" i="1"/>
  <c r="AM16" i="3" s="1"/>
  <c r="Z20" i="1"/>
  <c r="AL15" i="3" s="1"/>
  <c r="AF18" i="1"/>
  <c r="AR13" i="3" s="1"/>
  <c r="AF17" i="1"/>
  <c r="AR12" i="3" s="1"/>
  <c r="AL10" i="3"/>
  <c r="AF21" i="1"/>
  <c r="AR16" i="3" s="1"/>
  <c r="AF19" i="1"/>
  <c r="AR14" i="3" s="1"/>
  <c r="AB21" i="1"/>
  <c r="AN16" i="3" s="1"/>
  <c r="AC19" i="1"/>
  <c r="AO14" i="3" s="1"/>
  <c r="AD17" i="1"/>
  <c r="AP12" i="3" s="1"/>
  <c r="Z21" i="1"/>
  <c r="AL16" i="3" s="1"/>
  <c r="Z19" i="1"/>
  <c r="AL14" i="3" s="1"/>
  <c r="AB17" i="1"/>
  <c r="AN12" i="3" s="1"/>
  <c r="AA20" i="1"/>
  <c r="AM15" i="3" s="1"/>
  <c r="AC18" i="1"/>
  <c r="AO13" i="3" s="1"/>
  <c r="AB18" i="1"/>
  <c r="AN13" i="3" s="1"/>
  <c r="AE20" i="1"/>
  <c r="AQ15" i="3" s="1"/>
  <c r="AA22" i="1"/>
  <c r="AM17" i="3" s="1"/>
  <c r="AZ26" i="3"/>
  <c r="AY25" i="3"/>
  <c r="AX24" i="3"/>
  <c r="AW23" i="3"/>
  <c r="AV22" i="3"/>
  <c r="AU21" i="3"/>
  <c r="AY26" i="3"/>
  <c r="AX25" i="3"/>
  <c r="AW24" i="3"/>
  <c r="AV23" i="3"/>
  <c r="AU22" i="3"/>
  <c r="AT21" i="3"/>
  <c r="AW26" i="3"/>
  <c r="AV25" i="3"/>
  <c r="AU24" i="3"/>
  <c r="AT23" i="3"/>
  <c r="AZ21" i="3"/>
  <c r="AT26" i="3"/>
  <c r="AT24" i="3"/>
  <c r="AW22" i="3"/>
  <c r="AZ25" i="3"/>
  <c r="AZ23" i="3"/>
  <c r="AT22" i="3"/>
  <c r="AW25" i="3"/>
  <c r="AY23" i="3"/>
  <c r="AY21" i="3"/>
  <c r="AX26" i="3"/>
  <c r="AX23" i="3"/>
  <c r="AU26" i="3"/>
  <c r="AV26" i="3"/>
  <c r="AU23" i="3"/>
  <c r="AZ22" i="3"/>
  <c r="AU25" i="3"/>
  <c r="AY22" i="3"/>
  <c r="AT25" i="3"/>
  <c r="AZ24" i="3"/>
  <c r="AY24" i="3"/>
  <c r="AX21" i="3"/>
  <c r="AV24" i="3"/>
  <c r="AX22" i="3"/>
  <c r="AW21" i="3"/>
  <c r="AV21" i="3"/>
  <c r="A19" i="37"/>
  <c r="A11" i="37"/>
  <c r="A7" i="37"/>
  <c r="A23" i="37"/>
  <c r="A3" i="37"/>
  <c r="C3" i="37"/>
  <c r="K3" i="37"/>
  <c r="G7" i="37"/>
  <c r="C11" i="37"/>
  <c r="K11" i="37"/>
  <c r="G15" i="37"/>
  <c r="C19" i="37"/>
  <c r="K19" i="37"/>
  <c r="G23" i="37"/>
  <c r="A15" i="37"/>
  <c r="M11" i="37"/>
  <c r="E15" i="37"/>
  <c r="I7" i="37"/>
  <c r="M19" i="37"/>
  <c r="E23" i="37"/>
  <c r="G3" i="37"/>
  <c r="E11" i="37"/>
  <c r="K15" i="37"/>
  <c r="I23" i="37"/>
  <c r="I3" i="37"/>
  <c r="K7" i="37"/>
  <c r="I11" i="37"/>
  <c r="I19" i="37"/>
  <c r="M7" i="37"/>
  <c r="M15" i="37"/>
  <c r="M23" i="37"/>
  <c r="M3" i="37"/>
  <c r="E3" i="37"/>
  <c r="I15" i="37"/>
  <c r="C23" i="37"/>
  <c r="G11" i="37"/>
  <c r="K23" i="37"/>
  <c r="E19" i="37"/>
  <c r="C7" i="37"/>
  <c r="G19" i="37"/>
  <c r="E7" i="37"/>
  <c r="C15" i="37"/>
  <c r="J8" i="1"/>
  <c r="V3" i="3" s="1"/>
  <c r="N13" i="1"/>
  <c r="Z8" i="3" s="1"/>
  <c r="J13" i="1"/>
  <c r="V8" i="3" s="1"/>
  <c r="M12" i="1"/>
  <c r="Y7" i="3" s="1"/>
  <c r="P11" i="1"/>
  <c r="AB6" i="3" s="1"/>
  <c r="L11" i="1"/>
  <c r="X6" i="3" s="1"/>
  <c r="O10" i="1"/>
  <c r="AA5" i="3" s="1"/>
  <c r="K10" i="1"/>
  <c r="W5" i="3" s="1"/>
  <c r="N9" i="1"/>
  <c r="Z4" i="3" s="1"/>
  <c r="J9" i="1"/>
  <c r="V4" i="3" s="1"/>
  <c r="M8" i="1"/>
  <c r="Y3" i="3" s="1"/>
  <c r="M13" i="1"/>
  <c r="Y8" i="3" s="1"/>
  <c r="N12" i="1"/>
  <c r="Z7" i="3" s="1"/>
  <c r="N11" i="1"/>
  <c r="Z6" i="3" s="1"/>
  <c r="P8" i="1"/>
  <c r="AB3" i="3" s="1"/>
  <c r="V1" i="3"/>
  <c r="L13" i="1"/>
  <c r="X8" i="3" s="1"/>
  <c r="N10" i="1"/>
  <c r="Z5" i="3" s="1"/>
  <c r="O9" i="1"/>
  <c r="AA4" i="3" s="1"/>
  <c r="O8" i="1"/>
  <c r="AA3" i="3" s="1"/>
  <c r="N8" i="1"/>
  <c r="Z3" i="3" s="1"/>
  <c r="L12" i="1"/>
  <c r="X7" i="3" s="1"/>
  <c r="M11" i="1"/>
  <c r="Y6" i="3" s="1"/>
  <c r="M10" i="1"/>
  <c r="Y5" i="3" s="1"/>
  <c r="K13" i="1"/>
  <c r="W8" i="3" s="1"/>
  <c r="K12" i="1"/>
  <c r="W7" i="3" s="1"/>
  <c r="M9" i="1"/>
  <c r="Y4" i="3" s="1"/>
  <c r="O12" i="1"/>
  <c r="AA7" i="3" s="1"/>
  <c r="K9" i="1"/>
  <c r="W4" i="3" s="1"/>
  <c r="P10" i="1"/>
  <c r="AB5" i="3" s="1"/>
  <c r="O13" i="1"/>
  <c r="AA8" i="3" s="1"/>
  <c r="J10" i="1"/>
  <c r="V5" i="3" s="1"/>
  <c r="K8" i="1"/>
  <c r="W3" i="3" s="1"/>
  <c r="P12" i="1"/>
  <c r="AB7" i="3" s="1"/>
  <c r="P13" i="1"/>
  <c r="AB8" i="3" s="1"/>
  <c r="L10" i="1"/>
  <c r="X5" i="3" s="1"/>
  <c r="J12" i="1"/>
  <c r="V7" i="3" s="1"/>
  <c r="L8" i="1"/>
  <c r="X3" i="3" s="1"/>
  <c r="J11" i="1"/>
  <c r="V6" i="3" s="1"/>
  <c r="O11" i="1"/>
  <c r="AA6" i="3" s="1"/>
  <c r="P9" i="1"/>
  <c r="AB4" i="3" s="1"/>
  <c r="K11" i="1"/>
  <c r="W6" i="3" s="1"/>
  <c r="L9" i="1"/>
  <c r="X4" i="3" s="1"/>
  <c r="I20" i="37" l="1"/>
  <c r="J19" i="37"/>
  <c r="D15" i="21"/>
  <c r="C16" i="21"/>
  <c r="A8" i="21"/>
  <c r="B7" i="21"/>
  <c r="G24" i="36"/>
  <c r="H23" i="36"/>
  <c r="B3" i="43"/>
  <c r="A4" i="43"/>
  <c r="I4" i="43"/>
  <c r="J3" i="43"/>
  <c r="L19" i="41"/>
  <c r="K20" i="41"/>
  <c r="J7" i="41"/>
  <c r="I8" i="41"/>
  <c r="E4" i="44"/>
  <c r="F3" i="44"/>
  <c r="I4" i="44"/>
  <c r="J3" i="44"/>
  <c r="E20" i="42"/>
  <c r="F19" i="42"/>
  <c r="F7" i="42"/>
  <c r="E8" i="42"/>
  <c r="A8" i="39"/>
  <c r="B7" i="39"/>
  <c r="F3" i="40"/>
  <c r="E4" i="40"/>
  <c r="N15" i="38"/>
  <c r="M16" i="38"/>
  <c r="L11" i="38"/>
  <c r="K12" i="38"/>
  <c r="C16" i="35"/>
  <c r="D15" i="35"/>
  <c r="B19" i="35"/>
  <c r="A20" i="35"/>
  <c r="J23" i="33"/>
  <c r="I24" i="33"/>
  <c r="I12" i="37"/>
  <c r="J11" i="37"/>
  <c r="A8" i="37"/>
  <c r="B7" i="37"/>
  <c r="E12" i="21"/>
  <c r="F11" i="21"/>
  <c r="C4" i="21"/>
  <c r="D3" i="21"/>
  <c r="C16" i="36"/>
  <c r="D15" i="36"/>
  <c r="F7" i="36"/>
  <c r="E8" i="36"/>
  <c r="B19" i="43"/>
  <c r="A20" i="43"/>
  <c r="E24" i="43"/>
  <c r="F23" i="43"/>
  <c r="G16" i="41"/>
  <c r="H15" i="41"/>
  <c r="D7" i="44"/>
  <c r="C8" i="44"/>
  <c r="M24" i="44"/>
  <c r="N23" i="44"/>
  <c r="K16" i="42"/>
  <c r="L15" i="42"/>
  <c r="I4" i="42"/>
  <c r="J3" i="42"/>
  <c r="C16" i="39"/>
  <c r="D15" i="39"/>
  <c r="L15" i="40"/>
  <c r="K16" i="40"/>
  <c r="K20" i="40"/>
  <c r="L19" i="40"/>
  <c r="N11" i="38"/>
  <c r="M12" i="38"/>
  <c r="D11" i="38"/>
  <c r="C12" i="38"/>
  <c r="J11" i="35"/>
  <c r="I12" i="35"/>
  <c r="B11" i="35"/>
  <c r="A12" i="35"/>
  <c r="M20" i="33"/>
  <c r="N19" i="33"/>
  <c r="K8" i="37"/>
  <c r="L7" i="37"/>
  <c r="A12" i="37"/>
  <c r="B11" i="37"/>
  <c r="H23" i="21"/>
  <c r="G24" i="21"/>
  <c r="I8" i="21"/>
  <c r="J7" i="21"/>
  <c r="M20" i="36"/>
  <c r="N19" i="36"/>
  <c r="A24" i="36"/>
  <c r="B23" i="36"/>
  <c r="J7" i="43"/>
  <c r="I8" i="43"/>
  <c r="I20" i="43"/>
  <c r="J19" i="43"/>
  <c r="N11" i="41"/>
  <c r="M12" i="41"/>
  <c r="N15" i="44"/>
  <c r="M16" i="44"/>
  <c r="E20" i="44"/>
  <c r="F19" i="44"/>
  <c r="M4" i="42"/>
  <c r="N3" i="42"/>
  <c r="B19" i="42"/>
  <c r="A20" i="42"/>
  <c r="K4" i="39"/>
  <c r="L3" i="39"/>
  <c r="E24" i="40"/>
  <c r="F23" i="40"/>
  <c r="M16" i="40"/>
  <c r="N15" i="40"/>
  <c r="J7" i="38"/>
  <c r="I8" i="38"/>
  <c r="A24" i="38"/>
  <c r="B23" i="38"/>
  <c r="G20" i="35"/>
  <c r="H19" i="35"/>
  <c r="A16" i="35"/>
  <c r="B15" i="35"/>
  <c r="F19" i="33"/>
  <c r="E20" i="33"/>
  <c r="I4" i="37"/>
  <c r="J3" i="37"/>
  <c r="B19" i="37"/>
  <c r="A20" i="37"/>
  <c r="E16" i="21"/>
  <c r="F15" i="21"/>
  <c r="G16" i="21"/>
  <c r="H15" i="21"/>
  <c r="E20" i="36"/>
  <c r="F19" i="36"/>
  <c r="B7" i="36"/>
  <c r="A8" i="36"/>
  <c r="A8" i="43"/>
  <c r="B7" i="43"/>
  <c r="N3" i="43"/>
  <c r="M4" i="43"/>
  <c r="N15" i="41"/>
  <c r="M16" i="41"/>
  <c r="F15" i="41"/>
  <c r="E16" i="41"/>
  <c r="C4" i="44"/>
  <c r="D3" i="44"/>
  <c r="K12" i="44"/>
  <c r="L11" i="44"/>
  <c r="D19" i="42"/>
  <c r="C20" i="42"/>
  <c r="C4" i="39"/>
  <c r="D3" i="39"/>
  <c r="E20" i="39"/>
  <c r="F19" i="39"/>
  <c r="G4" i="40"/>
  <c r="H3" i="40"/>
  <c r="N3" i="38"/>
  <c r="M4" i="38"/>
  <c r="G4" i="38"/>
  <c r="H3" i="38"/>
  <c r="A8" i="35"/>
  <c r="B7" i="35"/>
  <c r="L11" i="35"/>
  <c r="K12" i="35"/>
  <c r="G12" i="33"/>
  <c r="H11" i="33"/>
  <c r="B3" i="33"/>
  <c r="A4" i="33"/>
  <c r="J23" i="37"/>
  <c r="I24" i="37"/>
  <c r="J15" i="21"/>
  <c r="I16" i="21"/>
  <c r="H19" i="21"/>
  <c r="G20" i="21"/>
  <c r="N23" i="36"/>
  <c r="M24" i="36"/>
  <c r="C8" i="36"/>
  <c r="D7" i="36"/>
  <c r="L23" i="43"/>
  <c r="K24" i="43"/>
  <c r="M24" i="41"/>
  <c r="N23" i="41"/>
  <c r="H11" i="41"/>
  <c r="G12" i="41"/>
  <c r="H15" i="44"/>
  <c r="G16" i="44"/>
  <c r="C24" i="42"/>
  <c r="D23" i="42"/>
  <c r="H15" i="42"/>
  <c r="G16" i="42"/>
  <c r="H23" i="39"/>
  <c r="G24" i="39"/>
  <c r="E24" i="39"/>
  <c r="F23" i="39"/>
  <c r="I12" i="40"/>
  <c r="J11" i="40"/>
  <c r="E20" i="40"/>
  <c r="F19" i="40"/>
  <c r="H23" i="38"/>
  <c r="G24" i="38"/>
  <c r="L15" i="35"/>
  <c r="K16" i="35"/>
  <c r="I8" i="35"/>
  <c r="J7" i="35"/>
  <c r="J3" i="33"/>
  <c r="I4" i="33"/>
  <c r="D19" i="33"/>
  <c r="C20" i="33"/>
  <c r="C8" i="37"/>
  <c r="D7" i="37"/>
  <c r="M24" i="37"/>
  <c r="N23" i="37"/>
  <c r="K16" i="37"/>
  <c r="L15" i="37"/>
  <c r="A16" i="37"/>
  <c r="B15" i="37"/>
  <c r="L3" i="37"/>
  <c r="K4" i="37"/>
  <c r="J3" i="21"/>
  <c r="I4" i="21"/>
  <c r="E8" i="21"/>
  <c r="F7" i="21"/>
  <c r="M16" i="21"/>
  <c r="N15" i="21"/>
  <c r="F3" i="21"/>
  <c r="E4" i="21"/>
  <c r="M24" i="21"/>
  <c r="N23" i="21"/>
  <c r="K16" i="36"/>
  <c r="L15" i="36"/>
  <c r="N15" i="36"/>
  <c r="M16" i="36"/>
  <c r="M12" i="36"/>
  <c r="N11" i="36"/>
  <c r="G8" i="36"/>
  <c r="H7" i="36"/>
  <c r="G4" i="36"/>
  <c r="H3" i="36"/>
  <c r="A12" i="36"/>
  <c r="B11" i="36"/>
  <c r="G20" i="43"/>
  <c r="H19" i="43"/>
  <c r="J23" i="43"/>
  <c r="I24" i="43"/>
  <c r="G12" i="43"/>
  <c r="H11" i="43"/>
  <c r="H7" i="43"/>
  <c r="G8" i="43"/>
  <c r="I12" i="43"/>
  <c r="J11" i="43"/>
  <c r="J11" i="41"/>
  <c r="I12" i="41"/>
  <c r="J23" i="41"/>
  <c r="I24" i="41"/>
  <c r="C12" i="41"/>
  <c r="D11" i="41"/>
  <c r="J19" i="41"/>
  <c r="I20" i="41"/>
  <c r="A4" i="41"/>
  <c r="B3" i="41"/>
  <c r="A20" i="41"/>
  <c r="B19" i="41"/>
  <c r="L19" i="44"/>
  <c r="K20" i="44"/>
  <c r="D19" i="44"/>
  <c r="C20" i="44"/>
  <c r="K8" i="44"/>
  <c r="L7" i="44"/>
  <c r="N11" i="44"/>
  <c r="M12" i="44"/>
  <c r="G8" i="44"/>
  <c r="H7" i="44"/>
  <c r="M12" i="42"/>
  <c r="N11" i="42"/>
  <c r="C8" i="42"/>
  <c r="D7" i="42"/>
  <c r="E4" i="42"/>
  <c r="F3" i="42"/>
  <c r="L11" i="42"/>
  <c r="K12" i="42"/>
  <c r="E16" i="42"/>
  <c r="F15" i="42"/>
  <c r="G8" i="39"/>
  <c r="H7" i="39"/>
  <c r="K24" i="39"/>
  <c r="L23" i="39"/>
  <c r="I4" i="39"/>
  <c r="J3" i="39"/>
  <c r="J19" i="39"/>
  <c r="I20" i="39"/>
  <c r="M12" i="39"/>
  <c r="N11" i="39"/>
  <c r="N7" i="40"/>
  <c r="M8" i="40"/>
  <c r="D3" i="40"/>
  <c r="C4" i="40"/>
  <c r="J19" i="40"/>
  <c r="I20" i="40"/>
  <c r="F11" i="40"/>
  <c r="E12" i="40"/>
  <c r="I16" i="40"/>
  <c r="J15" i="40"/>
  <c r="F15" i="38"/>
  <c r="E16" i="38"/>
  <c r="I20" i="38"/>
  <c r="J19" i="38"/>
  <c r="G12" i="38"/>
  <c r="H11" i="38"/>
  <c r="L19" i="38"/>
  <c r="K20" i="38"/>
  <c r="J3" i="38"/>
  <c r="I4" i="38"/>
  <c r="L7" i="35"/>
  <c r="K8" i="35"/>
  <c r="J19" i="35"/>
  <c r="I20" i="35"/>
  <c r="J3" i="35"/>
  <c r="I4" i="35"/>
  <c r="M4" i="35"/>
  <c r="N3" i="35"/>
  <c r="G8" i="35"/>
  <c r="H7" i="35"/>
  <c r="N15" i="33"/>
  <c r="M16" i="33"/>
  <c r="G20" i="33"/>
  <c r="H19" i="33"/>
  <c r="L15" i="33"/>
  <c r="K16" i="33"/>
  <c r="F11" i="33"/>
  <c r="E12" i="33"/>
  <c r="G16" i="33"/>
  <c r="H15" i="33"/>
  <c r="A16" i="33"/>
  <c r="B15" i="33"/>
  <c r="E24" i="37"/>
  <c r="F23" i="37"/>
  <c r="A24" i="37"/>
  <c r="B23" i="37"/>
  <c r="C20" i="21"/>
  <c r="D19" i="21"/>
  <c r="G12" i="36"/>
  <c r="H11" i="36"/>
  <c r="M8" i="36"/>
  <c r="N7" i="36"/>
  <c r="J15" i="43"/>
  <c r="I16" i="43"/>
  <c r="L19" i="43"/>
  <c r="K20" i="43"/>
  <c r="L15" i="41"/>
  <c r="K16" i="41"/>
  <c r="B7" i="41"/>
  <c r="A8" i="41"/>
  <c r="N7" i="44"/>
  <c r="M8" i="44"/>
  <c r="L23" i="42"/>
  <c r="K24" i="42"/>
  <c r="A16" i="42"/>
  <c r="B15" i="42"/>
  <c r="C24" i="39"/>
  <c r="D23" i="39"/>
  <c r="E8" i="39"/>
  <c r="F7" i="39"/>
  <c r="E8" i="40"/>
  <c r="F7" i="40"/>
  <c r="K4" i="40"/>
  <c r="L3" i="40"/>
  <c r="A12" i="40"/>
  <c r="B11" i="40"/>
  <c r="J23" i="38"/>
  <c r="I24" i="38"/>
  <c r="G12" i="35"/>
  <c r="H11" i="35"/>
  <c r="K20" i="35"/>
  <c r="L19" i="35"/>
  <c r="D15" i="33"/>
  <c r="C16" i="33"/>
  <c r="G8" i="33"/>
  <c r="H7" i="33"/>
  <c r="C24" i="37"/>
  <c r="D23" i="37"/>
  <c r="H15" i="37"/>
  <c r="G16" i="37"/>
  <c r="I20" i="21"/>
  <c r="J19" i="21"/>
  <c r="I24" i="36"/>
  <c r="J23" i="36"/>
  <c r="F3" i="36"/>
  <c r="E4" i="36"/>
  <c r="L15" i="43"/>
  <c r="K16" i="43"/>
  <c r="D19" i="43"/>
  <c r="C20" i="43"/>
  <c r="H19" i="41"/>
  <c r="G20" i="41"/>
  <c r="K24" i="41"/>
  <c r="L23" i="41"/>
  <c r="K24" i="44"/>
  <c r="L23" i="44"/>
  <c r="N19" i="44"/>
  <c r="M20" i="44"/>
  <c r="J7" i="42"/>
  <c r="I8" i="42"/>
  <c r="D3" i="42"/>
  <c r="C4" i="42"/>
  <c r="C8" i="39"/>
  <c r="D7" i="39"/>
  <c r="E4" i="39"/>
  <c r="F3" i="39"/>
  <c r="N23" i="40"/>
  <c r="M24" i="40"/>
  <c r="B7" i="40"/>
  <c r="A8" i="40"/>
  <c r="I12" i="38"/>
  <c r="J11" i="38"/>
  <c r="A16" i="38"/>
  <c r="B15" i="38"/>
  <c r="I16" i="35"/>
  <c r="J15" i="35"/>
  <c r="F7" i="33"/>
  <c r="E8" i="33"/>
  <c r="A24" i="33"/>
  <c r="B23" i="33"/>
  <c r="C16" i="37"/>
  <c r="D15" i="37"/>
  <c r="J7" i="37"/>
  <c r="I8" i="37"/>
  <c r="L15" i="21"/>
  <c r="K16" i="21"/>
  <c r="A4" i="21"/>
  <c r="B3" i="21"/>
  <c r="C20" i="36"/>
  <c r="D19" i="36"/>
  <c r="C16" i="43"/>
  <c r="D15" i="43"/>
  <c r="M4" i="41"/>
  <c r="N3" i="41"/>
  <c r="D19" i="41"/>
  <c r="C20" i="41"/>
  <c r="C16" i="44"/>
  <c r="D15" i="44"/>
  <c r="E24" i="44"/>
  <c r="F23" i="44"/>
  <c r="H3" i="42"/>
  <c r="G4" i="42"/>
  <c r="G20" i="39"/>
  <c r="H19" i="39"/>
  <c r="B15" i="39"/>
  <c r="A16" i="39"/>
  <c r="B19" i="39"/>
  <c r="A20" i="39"/>
  <c r="K24" i="40"/>
  <c r="L23" i="40"/>
  <c r="J23" i="40"/>
  <c r="I24" i="40"/>
  <c r="E4" i="38"/>
  <c r="F3" i="38"/>
  <c r="B19" i="38"/>
  <c r="A20" i="38"/>
  <c r="M12" i="35"/>
  <c r="N11" i="35"/>
  <c r="J19" i="33"/>
  <c r="I20" i="33"/>
  <c r="H23" i="33"/>
  <c r="G24" i="33"/>
  <c r="F3" i="37"/>
  <c r="E4" i="37"/>
  <c r="D11" i="37"/>
  <c r="C12" i="37"/>
  <c r="H11" i="21"/>
  <c r="G12" i="21"/>
  <c r="J11" i="21"/>
  <c r="I12" i="21"/>
  <c r="F11" i="36"/>
  <c r="E12" i="36"/>
  <c r="K8" i="36"/>
  <c r="L7" i="36"/>
  <c r="H3" i="43"/>
  <c r="G4" i="43"/>
  <c r="M16" i="43"/>
  <c r="N15" i="43"/>
  <c r="D15" i="41"/>
  <c r="C16" i="41"/>
  <c r="D3" i="41"/>
  <c r="C4" i="41"/>
  <c r="C24" i="44"/>
  <c r="D23" i="44"/>
  <c r="L7" i="42"/>
  <c r="K8" i="42"/>
  <c r="E24" i="42"/>
  <c r="F23" i="42"/>
  <c r="L11" i="39"/>
  <c r="K12" i="39"/>
  <c r="M24" i="39"/>
  <c r="N23" i="39"/>
  <c r="E16" i="40"/>
  <c r="F15" i="40"/>
  <c r="M20" i="40"/>
  <c r="N19" i="40"/>
  <c r="L23" i="38"/>
  <c r="K24" i="38"/>
  <c r="L23" i="35"/>
  <c r="K24" i="35"/>
  <c r="E12" i="35"/>
  <c r="F11" i="35"/>
  <c r="J11" i="33"/>
  <c r="I12" i="33"/>
  <c r="K20" i="33"/>
  <c r="L19" i="33"/>
  <c r="N3" i="37"/>
  <c r="M4" i="37"/>
  <c r="H7" i="37"/>
  <c r="G8" i="37"/>
  <c r="N7" i="21"/>
  <c r="M8" i="21"/>
  <c r="K24" i="36"/>
  <c r="L23" i="36"/>
  <c r="L11" i="36"/>
  <c r="K12" i="36"/>
  <c r="B11" i="43"/>
  <c r="A12" i="43"/>
  <c r="E16" i="43"/>
  <c r="F15" i="43"/>
  <c r="L11" i="41"/>
  <c r="K12" i="41"/>
  <c r="E4" i="41"/>
  <c r="F3" i="41"/>
  <c r="G20" i="44"/>
  <c r="H19" i="44"/>
  <c r="H23" i="44"/>
  <c r="G24" i="44"/>
  <c r="N19" i="42"/>
  <c r="M20" i="42"/>
  <c r="M16" i="42"/>
  <c r="N15" i="42"/>
  <c r="K20" i="39"/>
  <c r="L19" i="39"/>
  <c r="G20" i="40"/>
  <c r="H19" i="40"/>
  <c r="D15" i="40"/>
  <c r="C16" i="40"/>
  <c r="H7" i="38"/>
  <c r="G8" i="38"/>
  <c r="F7" i="38"/>
  <c r="E8" i="38"/>
  <c r="C8" i="35"/>
  <c r="D7" i="35"/>
  <c r="B3" i="35"/>
  <c r="A4" i="35"/>
  <c r="M12" i="33"/>
  <c r="N11" i="33"/>
  <c r="A8" i="33"/>
  <c r="B7" i="33"/>
  <c r="F19" i="37"/>
  <c r="E20" i="37"/>
  <c r="F11" i="37"/>
  <c r="E12" i="37"/>
  <c r="H23" i="37"/>
  <c r="G24" i="37"/>
  <c r="D3" i="37"/>
  <c r="C4" i="37"/>
  <c r="K20" i="21"/>
  <c r="L19" i="21"/>
  <c r="I24" i="21"/>
  <c r="J23" i="21"/>
  <c r="M20" i="21"/>
  <c r="N19" i="21"/>
  <c r="N3" i="21"/>
  <c r="M4" i="21"/>
  <c r="B23" i="21"/>
  <c r="A24" i="21"/>
  <c r="L3" i="36"/>
  <c r="K4" i="36"/>
  <c r="J19" i="36"/>
  <c r="I20" i="36"/>
  <c r="C12" i="36"/>
  <c r="D11" i="36"/>
  <c r="N3" i="36"/>
  <c r="M4" i="36"/>
  <c r="B3" i="36"/>
  <c r="A4" i="36"/>
  <c r="E12" i="43"/>
  <c r="F11" i="43"/>
  <c r="N19" i="43"/>
  <c r="M20" i="43"/>
  <c r="A24" i="43"/>
  <c r="B23" i="43"/>
  <c r="L3" i="43"/>
  <c r="K4" i="43"/>
  <c r="M8" i="43"/>
  <c r="N7" i="43"/>
  <c r="D7" i="41"/>
  <c r="C8" i="41"/>
  <c r="B15" i="41"/>
  <c r="A16" i="41"/>
  <c r="J15" i="41"/>
  <c r="I16" i="41"/>
  <c r="D23" i="41"/>
  <c r="C24" i="41"/>
  <c r="I4" i="41"/>
  <c r="J3" i="41"/>
  <c r="E8" i="44"/>
  <c r="F7" i="44"/>
  <c r="B15" i="44"/>
  <c r="A16" i="44"/>
  <c r="K16" i="44"/>
  <c r="L15" i="44"/>
  <c r="K4" i="44"/>
  <c r="L3" i="44"/>
  <c r="F11" i="44"/>
  <c r="E12" i="44"/>
  <c r="G4" i="44"/>
  <c r="H3" i="44"/>
  <c r="E12" i="42"/>
  <c r="F11" i="42"/>
  <c r="A4" i="42"/>
  <c r="B3" i="42"/>
  <c r="B11" i="42"/>
  <c r="A12" i="42"/>
  <c r="D11" i="42"/>
  <c r="C12" i="42"/>
  <c r="I12" i="42"/>
  <c r="J11" i="42"/>
  <c r="B11" i="39"/>
  <c r="A12" i="39"/>
  <c r="N19" i="39"/>
  <c r="M20" i="39"/>
  <c r="H15" i="39"/>
  <c r="G16" i="39"/>
  <c r="K16" i="39"/>
  <c r="L15" i="39"/>
  <c r="F11" i="39"/>
  <c r="E12" i="39"/>
  <c r="A24" i="40"/>
  <c r="B23" i="40"/>
  <c r="C20" i="40"/>
  <c r="D19" i="40"/>
  <c r="N11" i="40"/>
  <c r="M12" i="40"/>
  <c r="G8" i="40"/>
  <c r="H7" i="40"/>
  <c r="B15" i="40"/>
  <c r="A16" i="40"/>
  <c r="C24" i="38"/>
  <c r="D23" i="38"/>
  <c r="D7" i="38"/>
  <c r="C8" i="38"/>
  <c r="L7" i="38"/>
  <c r="K8" i="38"/>
  <c r="D19" i="38"/>
  <c r="C20" i="38"/>
  <c r="A4" i="38"/>
  <c r="B3" i="38"/>
  <c r="F23" i="35"/>
  <c r="E24" i="35"/>
  <c r="F7" i="35"/>
  <c r="E8" i="35"/>
  <c r="I24" i="35"/>
  <c r="J23" i="35"/>
  <c r="E4" i="35"/>
  <c r="F3" i="35"/>
  <c r="L3" i="35"/>
  <c r="K4" i="35"/>
  <c r="N23" i="33"/>
  <c r="M24" i="33"/>
  <c r="B11" i="33"/>
  <c r="A12" i="33"/>
  <c r="G4" i="33"/>
  <c r="H3" i="33"/>
  <c r="I8" i="33"/>
  <c r="J7" i="33"/>
  <c r="K12" i="33"/>
  <c r="L11" i="33"/>
  <c r="B19" i="33"/>
  <c r="A20" i="33"/>
  <c r="H11" i="37"/>
  <c r="G12" i="37"/>
  <c r="D19" i="37"/>
  <c r="C20" i="37"/>
  <c r="C24" i="21"/>
  <c r="D23" i="21"/>
  <c r="L11" i="21"/>
  <c r="K12" i="21"/>
  <c r="F15" i="36"/>
  <c r="E16" i="36"/>
  <c r="B19" i="36"/>
  <c r="A20" i="36"/>
  <c r="K8" i="43"/>
  <c r="L7" i="43"/>
  <c r="M24" i="43"/>
  <c r="N23" i="43"/>
  <c r="B23" i="41"/>
  <c r="A24" i="41"/>
  <c r="I24" i="44"/>
  <c r="J23" i="44"/>
  <c r="A24" i="44"/>
  <c r="B23" i="44"/>
  <c r="G12" i="42"/>
  <c r="H11" i="42"/>
  <c r="L3" i="42"/>
  <c r="K4" i="42"/>
  <c r="M16" i="39"/>
  <c r="N15" i="39"/>
  <c r="M4" i="39"/>
  <c r="N3" i="39"/>
  <c r="N3" i="40"/>
  <c r="M4" i="40"/>
  <c r="B3" i="40"/>
  <c r="A4" i="40"/>
  <c r="C16" i="38"/>
  <c r="D15" i="38"/>
  <c r="B11" i="38"/>
  <c r="A12" i="38"/>
  <c r="E20" i="35"/>
  <c r="F19" i="35"/>
  <c r="F15" i="33"/>
  <c r="E16" i="33"/>
  <c r="F3" i="33"/>
  <c r="E4" i="33"/>
  <c r="N19" i="37"/>
  <c r="M20" i="37"/>
  <c r="M12" i="21"/>
  <c r="N11" i="21"/>
  <c r="B11" i="21"/>
  <c r="A12" i="21"/>
  <c r="L19" i="36"/>
  <c r="K20" i="36"/>
  <c r="A16" i="43"/>
  <c r="B15" i="43"/>
  <c r="F23" i="41"/>
  <c r="E24" i="41"/>
  <c r="G8" i="41"/>
  <c r="H7" i="41"/>
  <c r="M4" i="44"/>
  <c r="N3" i="44"/>
  <c r="G20" i="42"/>
  <c r="H19" i="42"/>
  <c r="H23" i="42"/>
  <c r="G24" i="42"/>
  <c r="I12" i="39"/>
  <c r="J11" i="39"/>
  <c r="H3" i="39"/>
  <c r="G4" i="39"/>
  <c r="G16" i="40"/>
  <c r="H15" i="40"/>
  <c r="F23" i="38"/>
  <c r="E24" i="38"/>
  <c r="L15" i="38"/>
  <c r="K16" i="38"/>
  <c r="G4" i="35"/>
  <c r="H3" i="35"/>
  <c r="C20" i="35"/>
  <c r="D19" i="35"/>
  <c r="D7" i="33"/>
  <c r="C8" i="33"/>
  <c r="K4" i="33"/>
  <c r="L3" i="33"/>
  <c r="J15" i="37"/>
  <c r="I16" i="37"/>
  <c r="L11" i="37"/>
  <c r="K12" i="37"/>
  <c r="G4" i="21"/>
  <c r="H3" i="21"/>
  <c r="L3" i="21"/>
  <c r="K4" i="21"/>
  <c r="G20" i="36"/>
  <c r="H19" i="36"/>
  <c r="I4" i="36"/>
  <c r="J3" i="36"/>
  <c r="C24" i="43"/>
  <c r="D23" i="43"/>
  <c r="H15" i="43"/>
  <c r="G16" i="43"/>
  <c r="F19" i="41"/>
  <c r="E20" i="41"/>
  <c r="L3" i="41"/>
  <c r="K4" i="41"/>
  <c r="A8" i="44"/>
  <c r="B7" i="44"/>
  <c r="M24" i="42"/>
  <c r="N23" i="42"/>
  <c r="L19" i="42"/>
  <c r="K20" i="42"/>
  <c r="H11" i="39"/>
  <c r="G12" i="39"/>
  <c r="A4" i="39"/>
  <c r="B3" i="39"/>
  <c r="C12" i="40"/>
  <c r="D11" i="40"/>
  <c r="H19" i="38"/>
  <c r="G20" i="38"/>
  <c r="F11" i="38"/>
  <c r="E12" i="38"/>
  <c r="N7" i="35"/>
  <c r="M8" i="35"/>
  <c r="G16" i="35"/>
  <c r="H15" i="35"/>
  <c r="K24" i="33"/>
  <c r="L23" i="33"/>
  <c r="C4" i="33"/>
  <c r="D3" i="33"/>
  <c r="F7" i="37"/>
  <c r="E8" i="37"/>
  <c r="F15" i="37"/>
  <c r="E16" i="37"/>
  <c r="K24" i="21"/>
  <c r="L23" i="21"/>
  <c r="A20" i="21"/>
  <c r="B19" i="21"/>
  <c r="H15" i="36"/>
  <c r="G16" i="36"/>
  <c r="L11" i="43"/>
  <c r="K12" i="43"/>
  <c r="E8" i="41"/>
  <c r="F7" i="41"/>
  <c r="I12" i="44"/>
  <c r="J11" i="44"/>
  <c r="I16" i="44"/>
  <c r="J15" i="44"/>
  <c r="A8" i="42"/>
  <c r="B7" i="42"/>
  <c r="I20" i="42"/>
  <c r="J19" i="42"/>
  <c r="I24" i="39"/>
  <c r="J23" i="39"/>
  <c r="B23" i="39"/>
  <c r="A24" i="39"/>
  <c r="K12" i="40"/>
  <c r="L11" i="40"/>
  <c r="H11" i="40"/>
  <c r="G12" i="40"/>
  <c r="J15" i="38"/>
  <c r="I16" i="38"/>
  <c r="M8" i="38"/>
  <c r="N7" i="38"/>
  <c r="N15" i="35"/>
  <c r="M16" i="35"/>
  <c r="A24" i="35"/>
  <c r="B23" i="35"/>
  <c r="J15" i="33"/>
  <c r="I16" i="33"/>
  <c r="H19" i="37"/>
  <c r="G20" i="37"/>
  <c r="N11" i="37"/>
  <c r="M12" i="37"/>
  <c r="F19" i="21"/>
  <c r="E20" i="21"/>
  <c r="E24" i="21"/>
  <c r="F23" i="21"/>
  <c r="I16" i="36"/>
  <c r="J15" i="36"/>
  <c r="A16" i="36"/>
  <c r="B15" i="36"/>
  <c r="E4" i="43"/>
  <c r="F3" i="43"/>
  <c r="D11" i="43"/>
  <c r="C12" i="43"/>
  <c r="F11" i="41"/>
  <c r="E12" i="41"/>
  <c r="B11" i="41"/>
  <c r="A12" i="41"/>
  <c r="B3" i="44"/>
  <c r="A4" i="44"/>
  <c r="C12" i="44"/>
  <c r="D11" i="44"/>
  <c r="I16" i="42"/>
  <c r="J15" i="42"/>
  <c r="N7" i="39"/>
  <c r="M8" i="39"/>
  <c r="I16" i="39"/>
  <c r="J15" i="39"/>
  <c r="D23" i="40"/>
  <c r="C24" i="40"/>
  <c r="L3" i="38"/>
  <c r="K4" i="38"/>
  <c r="F19" i="38"/>
  <c r="E20" i="38"/>
  <c r="C24" i="35"/>
  <c r="D23" i="35"/>
  <c r="C12" i="35"/>
  <c r="D11" i="35"/>
  <c r="N7" i="33"/>
  <c r="M8" i="33"/>
  <c r="N15" i="37"/>
  <c r="M16" i="37"/>
  <c r="L23" i="37"/>
  <c r="K24" i="37"/>
  <c r="M8" i="37"/>
  <c r="N7" i="37"/>
  <c r="G4" i="37"/>
  <c r="H3" i="37"/>
  <c r="L19" i="37"/>
  <c r="K20" i="37"/>
  <c r="A4" i="37"/>
  <c r="B3" i="37"/>
  <c r="L7" i="21"/>
  <c r="K8" i="21"/>
  <c r="G8" i="21"/>
  <c r="H7" i="21"/>
  <c r="C8" i="21"/>
  <c r="D7" i="21"/>
  <c r="C12" i="21"/>
  <c r="D11" i="21"/>
  <c r="B15" i="21"/>
  <c r="A16" i="21"/>
  <c r="D23" i="36"/>
  <c r="C24" i="36"/>
  <c r="F23" i="36"/>
  <c r="E24" i="36"/>
  <c r="J7" i="36"/>
  <c r="I8" i="36"/>
  <c r="J11" i="36"/>
  <c r="I12" i="36"/>
  <c r="C4" i="36"/>
  <c r="D3" i="36"/>
  <c r="M12" i="43"/>
  <c r="N11" i="43"/>
  <c r="E20" i="43"/>
  <c r="F19" i="43"/>
  <c r="C8" i="43"/>
  <c r="D7" i="43"/>
  <c r="H23" i="43"/>
  <c r="G24" i="43"/>
  <c r="D3" i="43"/>
  <c r="C4" i="43"/>
  <c r="F7" i="43"/>
  <c r="E8" i="43"/>
  <c r="G24" i="41"/>
  <c r="H23" i="41"/>
  <c r="M8" i="41"/>
  <c r="N7" i="41"/>
  <c r="L7" i="41"/>
  <c r="K8" i="41"/>
  <c r="N19" i="41"/>
  <c r="M20" i="41"/>
  <c r="G4" i="41"/>
  <c r="H3" i="41"/>
  <c r="J19" i="44"/>
  <c r="I20" i="44"/>
  <c r="F15" i="44"/>
  <c r="E16" i="44"/>
  <c r="G12" i="44"/>
  <c r="H11" i="44"/>
  <c r="B19" i="44"/>
  <c r="A20" i="44"/>
  <c r="J7" i="44"/>
  <c r="I8" i="44"/>
  <c r="B11" i="44"/>
  <c r="A12" i="44"/>
  <c r="C16" i="42"/>
  <c r="D15" i="42"/>
  <c r="I24" i="42"/>
  <c r="J23" i="42"/>
  <c r="A24" i="42"/>
  <c r="B23" i="42"/>
  <c r="H7" i="42"/>
  <c r="G8" i="42"/>
  <c r="M8" i="42"/>
  <c r="N7" i="42"/>
  <c r="E16" i="39"/>
  <c r="F15" i="39"/>
  <c r="C20" i="39"/>
  <c r="D19" i="39"/>
  <c r="L7" i="39"/>
  <c r="K8" i="39"/>
  <c r="D11" i="39"/>
  <c r="C12" i="39"/>
  <c r="I8" i="39"/>
  <c r="J7" i="39"/>
  <c r="J7" i="40"/>
  <c r="I8" i="40"/>
  <c r="H23" i="40"/>
  <c r="G24" i="40"/>
  <c r="C8" i="40"/>
  <c r="D7" i="40"/>
  <c r="L7" i="40"/>
  <c r="K8" i="40"/>
  <c r="J3" i="40"/>
  <c r="I4" i="40"/>
  <c r="B19" i="40"/>
  <c r="A20" i="40"/>
  <c r="N19" i="38"/>
  <c r="M20" i="38"/>
  <c r="M24" i="38"/>
  <c r="N23" i="38"/>
  <c r="C4" i="38"/>
  <c r="D3" i="38"/>
  <c r="H15" i="38"/>
  <c r="G16" i="38"/>
  <c r="A8" i="38"/>
  <c r="B7" i="38"/>
  <c r="F15" i="35"/>
  <c r="E16" i="35"/>
  <c r="N23" i="35"/>
  <c r="M24" i="35"/>
  <c r="M20" i="35"/>
  <c r="N19" i="35"/>
  <c r="G24" i="35"/>
  <c r="H23" i="35"/>
  <c r="C4" i="35"/>
  <c r="D3" i="35"/>
  <c r="F23" i="33"/>
  <c r="E24" i="33"/>
  <c r="D23" i="33"/>
  <c r="C24" i="33"/>
  <c r="L7" i="33"/>
  <c r="K8" i="33"/>
  <c r="M4" i="33"/>
  <c r="N3" i="33"/>
  <c r="D11" i="33"/>
  <c r="C12" i="33"/>
</calcChain>
</file>

<file path=xl/sharedStrings.xml><?xml version="1.0" encoding="utf-8"?>
<sst xmlns="http://schemas.openxmlformats.org/spreadsheetml/2006/main" count="118" uniqueCount="89">
  <si>
    <t>January</t>
  </si>
  <si>
    <t>Year</t>
  </si>
  <si>
    <t>Month</t>
  </si>
  <si>
    <t>Monday</t>
  </si>
  <si>
    <t>Start Day</t>
  </si>
  <si>
    <t>Sunday</t>
  </si>
  <si>
    <t>Prev Month</t>
  </si>
  <si>
    <t>Current Month</t>
  </si>
  <si>
    <t>February</t>
  </si>
  <si>
    <t>Next Month</t>
  </si>
  <si>
    <t>March</t>
  </si>
  <si>
    <t>Month #</t>
  </si>
  <si>
    <t>April</t>
  </si>
  <si>
    <t>Day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</si>
  <si>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</si>
  <si>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</si>
  <si>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</si>
  <si>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</si>
  <si>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</si>
  <si>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</si>
  <si>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</si>
  <si>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</si>
  <si>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 Start</t>
  </si>
  <si>
    <t>Date</t>
  </si>
  <si>
    <t>National Event or Holiday</t>
  </si>
  <si>
    <t>New Year's Eve</t>
  </si>
  <si>
    <t>New Year's Day</t>
  </si>
  <si>
    <t>Catholic Easter</t>
  </si>
  <si>
    <t>Halloween</t>
  </si>
  <si>
    <t>Valentines Day</t>
  </si>
  <si>
    <t>Good Friday</t>
  </si>
  <si>
    <t>Easter Monday</t>
  </si>
  <si>
    <t>Christmas Day</t>
  </si>
  <si>
    <t>Christmas Eve</t>
  </si>
  <si>
    <t>Independence Day</t>
  </si>
  <si>
    <t>Notes</t>
  </si>
  <si>
    <t>Jenny's Birthday</t>
  </si>
  <si>
    <t>YEARLY CALENDAR</t>
  </si>
  <si>
    <t>Thanksgiving Day</t>
  </si>
  <si>
    <t>Start Date</t>
  </si>
  <si>
    <t>Personal Event (Anniversaries, Birthdays etc.)</t>
  </si>
  <si>
    <t>Mom&amp;Dad's Wed. Anniv.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</si>
  <si>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</si>
  <si>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</si>
  <si>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</si>
  <si>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</si>
  <si>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</si>
  <si>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</si>
  <si>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</si>
  <si>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</si>
  <si>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</si>
  <si>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</si>
  <si>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</si>
  <si>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family</t>
    </r>
    <r>
      <rPr>
        <b/>
        <sz val="10"/>
        <rFont val="Arial"/>
        <family val="2"/>
      </rPr>
      <t>.</t>
    </r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</si>
  <si>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</si>
  <si>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</si>
  <si>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</si>
  <si>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</si>
  <si>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</si>
  <si>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</si>
  <si>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</si>
  <si>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</si>
  <si>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</si>
  <si>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</si>
  <si>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</si>
  <si>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</si>
  <si>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</si>
  <si>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</si>
  <si>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</si>
  <si>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</si>
  <si>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</si>
  <si>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</si>
  <si>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</si>
  <si>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</si>
  <si>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</si>
  <si>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</si>
  <si>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</si>
  <si>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</si>
  <si>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</si>
  <si>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</si>
  <si>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</si>
  <si>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</si>
  <si>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</si>
  <si>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</si>
  <si>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</si>
  <si>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SETTINGS</t>
  </si>
  <si>
    <t>Calendar Templates by Spreadsheet123.com</t>
  </si>
  <si>
    <t>David's Birthday</t>
  </si>
  <si>
    <t>Labour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</si>
</sst>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"/>
    <numFmt numFmtId="165" formatCode="[$-409]mmmm\-yyyy;@"/>
    <numFmt numFmtId="166" formatCode="[$-409]d\-mmm;@"/>
    <numFmt numFmtId="167" formatCode="[$-409]mmmm\ yyyy;@"/>
    <numFmt numFmtId="168" formatCode="&quot;  &quot;@"/>
  </numFmts>
  <fonts count="3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30"/>
      <color indexed="18"/>
      <name val="Arial"/>
      <family val="2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16"/>
      <name val="Arial"/>
      <family val="2"/>
    </font>
    <font>
      <sz val="10"/>
      <color indexed="8"/>
      <name val="Arial"/>
      <family val="2"/>
    </font>
    <font>
      <sz val="22"/>
      <color indexed="18"/>
      <name val="Arial"/>
      <family val="2"/>
    </font>
    <font>
      <b/>
      <sz val="40"/>
      <color indexed="12"/>
      <name val="Arial"/>
      <family val="2"/>
    </font>
    <font>
      <sz val="12"/>
      <color indexed="9"/>
      <name val="Arial"/>
      <family val="2"/>
    </font>
    <font>
      <sz val="12"/>
      <color indexed="47"/>
      <name val="Arial"/>
      <family val="2"/>
    </font>
    <font>
      <sz val="22"/>
      <color indexed="47"/>
      <name val="Arial"/>
      <family val="2"/>
    </font>
    <font>
      <sz val="24"/>
      <name val="Arial"/>
      <family val="2"/>
    </font>
    <font>
      <sz val="24"/>
      <color indexed="8"/>
      <name val="Arial"/>
      <family val="2"/>
    </font>
    <font>
      <sz val="16"/>
      <color indexed="8"/>
      <name val="Arial"/>
      <family val="2"/>
    </font>
    <font>
      <sz val="11"/>
      <color indexed="22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b/>
      <sz val="11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  <font>
      <sz val="22"/>
      <color indexed="2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5"/>
      </bottom>
      <diagonal/>
    </border>
    <border>
      <left/>
      <right/>
      <top style="hair">
        <color indexed="22"/>
      </top>
      <bottom/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12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/>
      <diagonal/>
    </border>
    <border>
      <left style="thin">
        <color indexed="55"/>
      </left>
      <right/>
      <top style="hair">
        <color indexed="55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/>
      <top/>
      <bottom style="thick">
        <color indexed="18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22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9">
    <xf numFmtId="0" fontId="0" fillId="0" borderId="0" xfId="0"/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14" fontId="9" fillId="0" borderId="0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64" fontId="11" fillId="0" borderId="0" xfId="0" applyNumberFormat="1" applyFont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66" fontId="11" fillId="0" borderId="0" xfId="0" applyNumberFormat="1" applyFont="1" applyBorder="1" applyAlignment="1">
      <alignment vertical="center"/>
    </xf>
    <xf numFmtId="166" fontId="11" fillId="2" borderId="2" xfId="0" applyNumberFormat="1" applyFont="1" applyFill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64" fontId="4" fillId="0" borderId="3" xfId="0" applyNumberFormat="1" applyFont="1" applyBorder="1" applyAlignment="1">
      <alignment horizontal="left" vertical="center"/>
    </xf>
    <xf numFmtId="164" fontId="13" fillId="0" borderId="4" xfId="0" applyNumberFormat="1" applyFont="1" applyBorder="1" applyAlignment="1">
      <alignment horizontal="left" vertical="center"/>
    </xf>
    <xf numFmtId="164" fontId="8" fillId="0" borderId="5" xfId="0" applyNumberFormat="1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1" xfId="2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9" fillId="3" borderId="0" xfId="2" applyFont="1" applyFill="1" applyBorder="1" applyAlignment="1">
      <alignment horizontal="left" vertical="center"/>
    </xf>
    <xf numFmtId="0" fontId="9" fillId="3" borderId="0" xfId="2" applyFont="1" applyFill="1" applyBorder="1" applyAlignment="1">
      <alignment vertical="center"/>
    </xf>
    <xf numFmtId="0" fontId="22" fillId="3" borderId="0" xfId="2" applyFont="1" applyFill="1" applyBorder="1" applyAlignment="1">
      <alignment horizontal="left" vertical="center" indent="1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3" fillId="0" borderId="0" xfId="1" applyBorder="1" applyAlignment="1" applyProtection="1"/>
    <xf numFmtId="0" fontId="0" fillId="0" borderId="0" xfId="0" applyBorder="1"/>
    <xf numFmtId="0" fontId="4" fillId="0" borderId="0" xfId="0" applyFont="1" applyBorder="1" applyAlignment="1">
      <alignment horizontal="right" readingOrder="1"/>
    </xf>
    <xf numFmtId="0" fontId="27" fillId="0" borderId="0" xfId="0" applyFont="1" applyFill="1" applyBorder="1"/>
    <xf numFmtId="0" fontId="27" fillId="0" borderId="0" xfId="0" applyFont="1" applyFill="1" applyBorder="1" applyAlignment="1">
      <alignment horizontal="left"/>
    </xf>
    <xf numFmtId="0" fontId="27" fillId="0" borderId="0" xfId="0" applyFont="1" applyBorder="1"/>
    <xf numFmtId="0" fontId="1" fillId="0" borderId="0" xfId="0" applyFont="1" applyFill="1" applyBorder="1" applyAlignment="1">
      <alignment horizontal="left"/>
    </xf>
    <xf numFmtId="0" fontId="29" fillId="0" borderId="0" xfId="0" applyFont="1" applyFill="1" applyBorder="1"/>
    <xf numFmtId="0" fontId="31" fillId="0" borderId="0" xfId="0" applyFont="1" applyFill="1" applyBorder="1"/>
    <xf numFmtId="0" fontId="32" fillId="0" borderId="0" xfId="0" applyFont="1" applyFill="1" applyBorder="1" applyAlignment="1">
      <alignment horizontal="left"/>
    </xf>
    <xf numFmtId="0" fontId="32" fillId="0" borderId="0" xfId="0" applyFont="1" applyFill="1" applyBorder="1"/>
    <xf numFmtId="0" fontId="4" fillId="0" borderId="0" xfId="0" applyFont="1" applyBorder="1" applyAlignment="1">
      <alignment horizontal="right" vertical="center"/>
    </xf>
    <xf numFmtId="0" fontId="3" fillId="0" borderId="0" xfId="1" applyBorder="1" applyAlignment="1" applyProtection="1">
      <alignment vertical="center"/>
    </xf>
    <xf numFmtId="0" fontId="11" fillId="0" borderId="7" xfId="0" applyFont="1" applyBorder="1" applyAlignment="1">
      <alignment horizontal="left" vertical="center" indent="1"/>
    </xf>
    <xf numFmtId="0" fontId="11" fillId="2" borderId="7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166" fontId="11" fillId="5" borderId="7" xfId="0" applyNumberFormat="1" applyFont="1" applyFill="1" applyBorder="1" applyAlignment="1">
      <alignment horizontal="left" vertical="center"/>
    </xf>
    <xf numFmtId="0" fontId="34" fillId="0" borderId="0" xfId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6" fillId="4" borderId="0" xfId="0" applyFont="1" applyFill="1" applyBorder="1" applyAlignment="1">
      <alignment horizontal="left" vertical="center"/>
    </xf>
    <xf numFmtId="16" fontId="11" fillId="2" borderId="7" xfId="0" applyNumberFormat="1" applyFont="1" applyFill="1" applyBorder="1" applyAlignment="1">
      <alignment horizontal="center" vertical="center"/>
    </xf>
    <xf numFmtId="167" fontId="16" fillId="4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3" fillId="3" borderId="0" xfId="0" applyFont="1" applyFill="1" applyBorder="1" applyAlignment="1">
      <alignment horizontal="left" vertical="center" indent="1"/>
    </xf>
    <xf numFmtId="0" fontId="4" fillId="0" borderId="20" xfId="0" applyNumberFormat="1" applyFont="1" applyFill="1" applyBorder="1" applyAlignment="1">
      <alignment horizontal="left" vertical="center" readingOrder="1"/>
    </xf>
    <xf numFmtId="0" fontId="4" fillId="0" borderId="20" xfId="0" applyNumberFormat="1" applyFont="1" applyBorder="1" applyAlignment="1">
      <alignment horizontal="left" vertical="center" readingOrder="1"/>
    </xf>
    <xf numFmtId="0" fontId="13" fillId="0" borderId="20" xfId="0" applyNumberFormat="1" applyFont="1" applyBorder="1" applyAlignment="1">
      <alignment horizontal="left" vertical="center" readingOrder="1"/>
    </xf>
    <xf numFmtId="0" fontId="4" fillId="0" borderId="22" xfId="0" applyNumberFormat="1" applyFont="1" applyBorder="1" applyAlignment="1">
      <alignment horizontal="left" vertical="center" readingOrder="1"/>
    </xf>
    <xf numFmtId="0" fontId="4" fillId="0" borderId="15" xfId="0" applyNumberFormat="1" applyFont="1" applyBorder="1" applyAlignment="1">
      <alignment horizontal="left" vertical="center" readingOrder="1"/>
    </xf>
    <xf numFmtId="0" fontId="13" fillId="0" borderId="15" xfId="0" applyNumberFormat="1" applyFont="1" applyBorder="1" applyAlignment="1">
      <alignment horizontal="left" vertical="center" readingOrder="1"/>
    </xf>
    <xf numFmtId="0" fontId="4" fillId="0" borderId="15" xfId="0" applyNumberFormat="1" applyFont="1" applyFill="1" applyBorder="1" applyAlignment="1">
      <alignment horizontal="left" vertical="distributed" readingOrder="1"/>
    </xf>
    <xf numFmtId="0" fontId="4" fillId="0" borderId="20" xfId="0" applyNumberFormat="1" applyFont="1" applyFill="1" applyBorder="1" applyAlignment="1">
      <alignment horizontal="left" vertical="distributed" readingOrder="1"/>
    </xf>
    <xf numFmtId="0" fontId="9" fillId="0" borderId="0" xfId="0" applyFont="1" applyFill="1" applyBorder="1" applyAlignment="1">
      <alignment horizontal="center" vertical="center"/>
    </xf>
    <xf numFmtId="0" fontId="36" fillId="0" borderId="0" xfId="1" applyFont="1" applyBorder="1" applyAlignment="1" applyProtection="1">
      <alignment horizontal="left"/>
    </xf>
    <xf numFmtId="0" fontId="35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4" fillId="0" borderId="21" xfId="0" applyNumberFormat="1" applyFont="1" applyBorder="1" applyAlignment="1">
      <alignment horizontal="left" vertical="center" readingOrder="1"/>
    </xf>
    <xf numFmtId="0" fontId="4" fillId="0" borderId="15" xfId="0" applyNumberFormat="1" applyFont="1" applyFill="1" applyBorder="1" applyAlignment="1">
      <alignment horizontal="left" vertical="center" readingOrder="1"/>
    </xf>
    <xf numFmtId="167" fontId="7" fillId="0" borderId="16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167" fontId="17" fillId="4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0" fontId="26" fillId="6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 vertical="justify"/>
    </xf>
    <xf numFmtId="0" fontId="29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 wrapText="1"/>
    </xf>
    <xf numFmtId="168" fontId="11" fillId="0" borderId="0" xfId="2" applyNumberFormat="1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_Sheet1" xfId="2"/>
  </cellStyles>
  <dxfs count="678">
    <dxf>
      <fill>
        <patternFill>
          <bgColor indexed="57"/>
        </patternFill>
      </fill>
    </dxf>
    <dxf>
      <fill>
        <patternFill>
          <bgColor indexed="9"/>
        </patternFill>
      </fill>
    </dxf>
    <dxf>
      <fill>
        <patternFill>
          <bgColor indexed="4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ont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8"/>
      </font>
    </dxf>
    <dxf>
      <fill>
        <patternFill>
          <bgColor indexed="9"/>
        </patternFill>
      </fill>
    </dxf>
    <dxf>
      <fill>
        <patternFill>
          <bgColor indexed="57"/>
        </patternFill>
      </fill>
    </dxf>
    <dxf>
      <fill>
        <patternFill>
          <bgColor indexed="9"/>
        </patternFill>
      </fill>
    </dxf>
    <dxf>
      <fill>
        <patternFill>
          <bgColor indexed="4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hyperlink" Target="http://www.spreadsheet123.com/calendars/perpetual-yearly-calendar.htmlr.html" TargetMode="External"/><Relationship Id="rId3" Type="http://schemas.openxmlformats.org/officeDocument/2006/relationships/image" Target="../media/image3.png"/><Relationship Id="rId21" Type="http://schemas.openxmlformats.org/officeDocument/2006/relationships/image" Target="../media/image14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3.jpe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2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perpetual-yearly-calendar.html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3.emf"/><Relationship Id="rId1" Type="http://schemas.openxmlformats.org/officeDocument/2006/relationships/image" Target="../media/image37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emf"/><Relationship Id="rId1" Type="http://schemas.openxmlformats.org/officeDocument/2006/relationships/image" Target="../media/image45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9.emf"/><Relationship Id="rId1" Type="http://schemas.openxmlformats.org/officeDocument/2006/relationships/image" Target="../media/image43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1.emf"/><Relationship Id="rId1" Type="http://schemas.openxmlformats.org/officeDocument/2006/relationships/image" Target="../media/image46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emf"/><Relationship Id="rId1" Type="http://schemas.openxmlformats.org/officeDocument/2006/relationships/image" Target="../media/image23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emf"/><Relationship Id="rId1" Type="http://schemas.openxmlformats.org/officeDocument/2006/relationships/image" Target="../media/image27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emf"/><Relationship Id="rId1" Type="http://schemas.openxmlformats.org/officeDocument/2006/relationships/image" Target="../media/image24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emf"/><Relationship Id="rId1" Type="http://schemas.openxmlformats.org/officeDocument/2006/relationships/image" Target="../media/image33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emf"/><Relationship Id="rId1" Type="http://schemas.openxmlformats.org/officeDocument/2006/relationships/image" Target="../media/image3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emf"/><Relationship Id="rId1" Type="http://schemas.openxmlformats.org/officeDocument/2006/relationships/image" Target="../media/image39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8.emf"/><Relationship Id="rId1" Type="http://schemas.openxmlformats.org/officeDocument/2006/relationships/image" Target="../media/image47.emf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0.emf"/><Relationship Id="rId1" Type="http://schemas.openxmlformats.org/officeDocument/2006/relationships/image" Target="../media/image44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2.emf"/><Relationship Id="rId1" Type="http://schemas.openxmlformats.org/officeDocument/2006/relationships/image" Target="../media/image48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image" Target="../media/image2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emf"/><Relationship Id="rId1" Type="http://schemas.openxmlformats.org/officeDocument/2006/relationships/image" Target="../media/image25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0.emf"/><Relationship Id="rId1" Type="http://schemas.openxmlformats.org/officeDocument/2006/relationships/image" Target="../media/image29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2.emf"/><Relationship Id="rId1" Type="http://schemas.openxmlformats.org/officeDocument/2006/relationships/image" Target="../media/image26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6.emf"/><Relationship Id="rId1" Type="http://schemas.openxmlformats.org/officeDocument/2006/relationships/image" Target="../media/image35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8.emf"/><Relationship Id="rId1" Type="http://schemas.openxmlformats.org/officeDocument/2006/relationships/image" Target="../media/image32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2.emf"/><Relationship Id="rId1" Type="http://schemas.openxmlformats.org/officeDocument/2006/relationships/image" Target="../media/image41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4.emf"/><Relationship Id="rId1" Type="http://schemas.openxmlformats.org/officeDocument/2006/relationships/image" Target="../media/image3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114300</xdr:colOff>
      <xdr:row>0</xdr:row>
      <xdr:rowOff>38100</xdr:rowOff>
    </xdr:from>
    <xdr:to>
      <xdr:col>33</xdr:col>
      <xdr:colOff>0</xdr:colOff>
      <xdr:row>0</xdr:row>
      <xdr:rowOff>409575</xdr:rowOff>
    </xdr:to>
    <xdr:pic>
      <xdr:nvPicPr>
        <xdr:cNvPr id="1078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85725</xdr:colOff>
      <xdr:row>16</xdr:row>
      <xdr:rowOff>9525</xdr:rowOff>
    </xdr:from>
    <xdr:to>
      <xdr:col>36</xdr:col>
      <xdr:colOff>47625</xdr:colOff>
      <xdr:row>16</xdr:row>
      <xdr:rowOff>9525</xdr:rowOff>
    </xdr:to>
    <xdr:sp macro="" textlink="">
      <xdr:nvSpPr>
        <xdr:cNvPr id="1079" name="Line 55"/>
        <xdr:cNvSpPr>
          <a:spLocks noChangeShapeType="1"/>
        </xdr:cNvSpPr>
      </xdr:nvSpPr>
      <xdr:spPr bwMode="auto">
        <a:xfrm>
          <a:off x="8715375" y="3876675"/>
          <a:ext cx="18002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D9D9D9" mc:Ignorable="a14" a14:legacySpreadsheetColorIndex="2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9525</xdr:colOff>
      <xdr:row>0</xdr:row>
      <xdr:rowOff>38100</xdr:rowOff>
    </xdr:from>
    <xdr:to>
      <xdr:col>38</xdr:col>
      <xdr:colOff>352425</xdr:colOff>
      <xdr:row>7</xdr:row>
      <xdr:rowOff>85725</xdr:rowOff>
    </xdr:to>
    <xdr:grpSp>
      <xdr:nvGrpSpPr>
        <xdr:cNvPr id="1098" name="Group 74"/>
        <xdr:cNvGrpSpPr>
          <a:grpSpLocks/>
        </xdr:cNvGrpSpPr>
      </xdr:nvGrpSpPr>
      <xdr:grpSpPr bwMode="auto">
        <a:xfrm>
          <a:off x="8639175" y="38100"/>
          <a:ext cx="3048000" cy="2095500"/>
          <a:chOff x="907" y="4"/>
          <a:chExt cx="320" cy="220"/>
        </a:xfrm>
      </xdr:grpSpPr>
      <xdr:grpSp>
        <xdr:nvGrpSpPr>
          <xdr:cNvPr id="1081" name="Group 20"/>
          <xdr:cNvGrpSpPr>
            <a:grpSpLocks/>
          </xdr:cNvGrpSpPr>
        </xdr:nvGrpSpPr>
        <xdr:grpSpPr bwMode="auto">
          <a:xfrm>
            <a:off x="907" y="180"/>
            <a:ext cx="320" cy="44"/>
            <a:chOff x="1204" y="240"/>
            <a:chExt cx="320" cy="45"/>
          </a:xfrm>
        </xdr:grpSpPr>
        <xdr:pic>
          <xdr:nvPicPr>
            <xdr:cNvPr id="1082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83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84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85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86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87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88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89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907" y="4"/>
            <a:ext cx="320" cy="44"/>
            <a:chOff x="881" y="58"/>
            <a:chExt cx="320" cy="45"/>
          </a:xfrm>
        </xdr:grpSpPr>
        <xdr:pic>
          <xdr:nvPicPr>
            <xdr:cNvPr id="1090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1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2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93" name="Group 32">
            <a:hlinkClick xmlns:r="http://schemas.openxmlformats.org/officeDocument/2006/relationships" r:id="rId18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907" y="53"/>
            <a:ext cx="320" cy="122"/>
            <a:chOff x="881" y="109"/>
            <a:chExt cx="320" cy="125"/>
          </a:xfrm>
        </xdr:grpSpPr>
        <xdr:pic>
          <xdr:nvPicPr>
            <xdr:cNvPr id="1094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95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96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97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27</xdr:row>
          <xdr:rowOff>0</xdr:rowOff>
        </xdr:from>
        <xdr:to>
          <xdr:col>3</xdr:col>
          <xdr:colOff>685800</xdr:colOff>
          <xdr:row>34</xdr:row>
          <xdr:rowOff>38100</xdr:rowOff>
        </xdr:to>
        <xdr:pic>
          <xdr:nvPicPr>
            <xdr:cNvPr id="39937" name="Picture 1"/>
            <xdr:cNvPicPr>
              <a:picLocks noChangeAspect="1" noChangeArrowheads="1"/>
              <a:extLst>
                <a:ext uri="{84589F7E-364E-4C9E-8A38-B11213B215E9}">
                  <a14:cameraTool cellRange="Settings!AD10:AJ17" spid="_x0000_s399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27</xdr:row>
          <xdr:rowOff>0</xdr:rowOff>
        </xdr:from>
        <xdr:to>
          <xdr:col>13</xdr:col>
          <xdr:colOff>685800</xdr:colOff>
          <xdr:row>34</xdr:row>
          <xdr:rowOff>38100</xdr:rowOff>
        </xdr:to>
        <xdr:pic>
          <xdr:nvPicPr>
            <xdr:cNvPr id="39938" name="Picture 2"/>
            <xdr:cNvPicPr>
              <a:picLocks noChangeAspect="1" noChangeArrowheads="1"/>
              <a:extLst>
                <a:ext uri="{84589F7E-364E-4C9E-8A38-B11213B215E9}">
                  <a14:cameraTool cellRange="Settings!AL1:AR8" spid="_x0000_s3995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6305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27</xdr:row>
          <xdr:rowOff>0</xdr:rowOff>
        </xdr:from>
        <xdr:to>
          <xdr:col>3</xdr:col>
          <xdr:colOff>685800</xdr:colOff>
          <xdr:row>34</xdr:row>
          <xdr:rowOff>38100</xdr:rowOff>
        </xdr:to>
        <xdr:pic>
          <xdr:nvPicPr>
            <xdr:cNvPr id="40961" name="Picture 1"/>
            <xdr:cNvPicPr>
              <a:picLocks noChangeAspect="1" noChangeArrowheads="1"/>
              <a:extLst>
                <a:ext uri="{84589F7E-364E-4C9E-8A38-B11213B215E9}">
                  <a14:cameraTool cellRange="Settings!AD19:AJ26" spid="_x0000_s409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27</xdr:row>
          <xdr:rowOff>0</xdr:rowOff>
        </xdr:from>
        <xdr:to>
          <xdr:col>13</xdr:col>
          <xdr:colOff>685800</xdr:colOff>
          <xdr:row>34</xdr:row>
          <xdr:rowOff>38100</xdr:rowOff>
        </xdr:to>
        <xdr:pic>
          <xdr:nvPicPr>
            <xdr:cNvPr id="40962" name="Picture 2"/>
            <xdr:cNvPicPr>
              <a:picLocks noChangeAspect="1" noChangeArrowheads="1"/>
              <a:extLst>
                <a:ext uri="{84589F7E-364E-4C9E-8A38-B11213B215E9}">
                  <a14:cameraTool cellRange="Settings!AL10:AR17" spid="_x0000_s4097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6305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27</xdr:row>
          <xdr:rowOff>0</xdr:rowOff>
        </xdr:from>
        <xdr:to>
          <xdr:col>3</xdr:col>
          <xdr:colOff>685800</xdr:colOff>
          <xdr:row>34</xdr:row>
          <xdr:rowOff>38100</xdr:rowOff>
        </xdr:to>
        <xdr:pic>
          <xdr:nvPicPr>
            <xdr:cNvPr id="41985" name="Picture 1"/>
            <xdr:cNvPicPr>
              <a:picLocks noChangeAspect="1" noChangeArrowheads="1"/>
              <a:extLst>
                <a:ext uri="{84589F7E-364E-4C9E-8A38-B11213B215E9}">
                  <a14:cameraTool cellRange="Settings!AL1:AR8" spid="_x0000_s4200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27</xdr:row>
          <xdr:rowOff>0</xdr:rowOff>
        </xdr:from>
        <xdr:to>
          <xdr:col>13</xdr:col>
          <xdr:colOff>685800</xdr:colOff>
          <xdr:row>34</xdr:row>
          <xdr:rowOff>38100</xdr:rowOff>
        </xdr:to>
        <xdr:pic>
          <xdr:nvPicPr>
            <xdr:cNvPr id="41986" name="Picture 2"/>
            <xdr:cNvPicPr>
              <a:picLocks noChangeAspect="1" noChangeArrowheads="1"/>
              <a:extLst>
                <a:ext uri="{84589F7E-364E-4C9E-8A38-B11213B215E9}">
                  <a14:cameraTool cellRange="Settings!AL19:AR26" spid="_x0000_s4200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6305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27</xdr:row>
          <xdr:rowOff>0</xdr:rowOff>
        </xdr:from>
        <xdr:to>
          <xdr:col>3</xdr:col>
          <xdr:colOff>685800</xdr:colOff>
          <xdr:row>34</xdr:row>
          <xdr:rowOff>38100</xdr:rowOff>
        </xdr:to>
        <xdr:pic>
          <xdr:nvPicPr>
            <xdr:cNvPr id="43009" name="Picture 1"/>
            <xdr:cNvPicPr>
              <a:picLocks noChangeAspect="1" noChangeArrowheads="1"/>
              <a:extLst>
                <a:ext uri="{84589F7E-364E-4C9E-8A38-B11213B215E9}">
                  <a14:cameraTool cellRange="Settings!AL10:AR17" spid="_x0000_s430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27</xdr:row>
          <xdr:rowOff>0</xdr:rowOff>
        </xdr:from>
        <xdr:to>
          <xdr:col>13</xdr:col>
          <xdr:colOff>685800</xdr:colOff>
          <xdr:row>34</xdr:row>
          <xdr:rowOff>38100</xdr:rowOff>
        </xdr:to>
        <xdr:pic>
          <xdr:nvPicPr>
            <xdr:cNvPr id="43010" name="Picture 2"/>
            <xdr:cNvPicPr>
              <a:picLocks noChangeAspect="1" noChangeArrowheads="1"/>
              <a:extLst>
                <a:ext uri="{84589F7E-364E-4C9E-8A38-B11213B215E9}">
                  <a14:cameraTool cellRange="Settings!AT19:AZ26" spid="_x0000_s4302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6305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8</xdr:col>
      <xdr:colOff>2343150</xdr:colOff>
      <xdr:row>0</xdr:row>
      <xdr:rowOff>0</xdr:rowOff>
    </xdr:to>
    <xdr:pic>
      <xdr:nvPicPr>
        <xdr:cNvPr id="440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201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440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27</xdr:row>
          <xdr:rowOff>0</xdr:rowOff>
        </xdr:from>
        <xdr:to>
          <xdr:col>3</xdr:col>
          <xdr:colOff>685800</xdr:colOff>
          <xdr:row>34</xdr:row>
          <xdr:rowOff>38100</xdr:rowOff>
        </xdr:to>
        <xdr:pic>
          <xdr:nvPicPr>
            <xdr:cNvPr id="8199" name="Picture 7"/>
            <xdr:cNvPicPr>
              <a:picLocks noChangeAspect="1" noChangeArrowheads="1"/>
              <a:extLst>
                <a:ext uri="{84589F7E-364E-4C9E-8A38-B11213B215E9}">
                  <a14:cameraTool cellRange="Settings!F1:L8" spid="_x0000_s82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27</xdr:row>
          <xdr:rowOff>0</xdr:rowOff>
        </xdr:from>
        <xdr:to>
          <xdr:col>13</xdr:col>
          <xdr:colOff>685800</xdr:colOff>
          <xdr:row>34</xdr:row>
          <xdr:rowOff>38100</xdr:rowOff>
        </xdr:to>
        <xdr:pic>
          <xdr:nvPicPr>
            <xdr:cNvPr id="8202" name="Picture 10"/>
            <xdr:cNvPicPr>
              <a:picLocks noChangeAspect="1" noChangeArrowheads="1"/>
              <a:extLst>
                <a:ext uri="{84589F7E-364E-4C9E-8A38-B11213B215E9}">
                  <a14:cameraTool cellRange="Settings!N10:T17" spid="_x0000_s821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6305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27</xdr:row>
          <xdr:rowOff>0</xdr:rowOff>
        </xdr:from>
        <xdr:to>
          <xdr:col>3</xdr:col>
          <xdr:colOff>685800</xdr:colOff>
          <xdr:row>34</xdr:row>
          <xdr:rowOff>38100</xdr:rowOff>
        </xdr:to>
        <xdr:pic>
          <xdr:nvPicPr>
            <xdr:cNvPr id="31745" name="Picture 1"/>
            <xdr:cNvPicPr>
              <a:picLocks noChangeAspect="1" noChangeArrowheads="1"/>
              <a:extLst>
                <a:ext uri="{84589F7E-364E-4C9E-8A38-B11213B215E9}">
                  <a14:cameraTool cellRange="Settings!N1:T8" spid="_x0000_s317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27</xdr:row>
          <xdr:rowOff>0</xdr:rowOff>
        </xdr:from>
        <xdr:to>
          <xdr:col>13</xdr:col>
          <xdr:colOff>685800</xdr:colOff>
          <xdr:row>34</xdr:row>
          <xdr:rowOff>38100</xdr:rowOff>
        </xdr:to>
        <xdr:pic>
          <xdr:nvPicPr>
            <xdr:cNvPr id="31746" name="Picture 2"/>
            <xdr:cNvPicPr>
              <a:picLocks noChangeAspect="1" noChangeArrowheads="1"/>
              <a:extLst>
                <a:ext uri="{84589F7E-364E-4C9E-8A38-B11213B215E9}">
                  <a14:cameraTool cellRange="Settings!N19:T26" spid="_x0000_s3176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6305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27</xdr:row>
          <xdr:rowOff>0</xdr:rowOff>
        </xdr:from>
        <xdr:to>
          <xdr:col>3</xdr:col>
          <xdr:colOff>685800</xdr:colOff>
          <xdr:row>34</xdr:row>
          <xdr:rowOff>38100</xdr:rowOff>
        </xdr:to>
        <xdr:pic>
          <xdr:nvPicPr>
            <xdr:cNvPr id="33793" name="Picture 1"/>
            <xdr:cNvPicPr>
              <a:picLocks noChangeAspect="1" noChangeArrowheads="1"/>
              <a:extLst>
                <a:ext uri="{84589F7E-364E-4C9E-8A38-B11213B215E9}">
                  <a14:cameraTool cellRange="Settings!N10:T17" spid="_x0000_s3380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27</xdr:row>
          <xdr:rowOff>0</xdr:rowOff>
        </xdr:from>
        <xdr:to>
          <xdr:col>13</xdr:col>
          <xdr:colOff>685800</xdr:colOff>
          <xdr:row>34</xdr:row>
          <xdr:rowOff>38100</xdr:rowOff>
        </xdr:to>
        <xdr:pic>
          <xdr:nvPicPr>
            <xdr:cNvPr id="33794" name="Picture 2"/>
            <xdr:cNvPicPr>
              <a:picLocks noChangeAspect="1" noChangeArrowheads="1"/>
              <a:extLst>
                <a:ext uri="{84589F7E-364E-4C9E-8A38-B11213B215E9}">
                  <a14:cameraTool cellRange="Settings!V1:AB8" spid="_x0000_s3381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6305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27</xdr:row>
          <xdr:rowOff>0</xdr:rowOff>
        </xdr:from>
        <xdr:to>
          <xdr:col>3</xdr:col>
          <xdr:colOff>685800</xdr:colOff>
          <xdr:row>34</xdr:row>
          <xdr:rowOff>38100</xdr:rowOff>
        </xdr:to>
        <xdr:pic>
          <xdr:nvPicPr>
            <xdr:cNvPr id="34817" name="Picture 1"/>
            <xdr:cNvPicPr>
              <a:picLocks noChangeAspect="1" noChangeArrowheads="1"/>
              <a:extLst>
                <a:ext uri="{84589F7E-364E-4C9E-8A38-B11213B215E9}">
                  <a14:cameraTool cellRange="Settings!N19:T26" spid="_x0000_s348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27</xdr:row>
          <xdr:rowOff>0</xdr:rowOff>
        </xdr:from>
        <xdr:to>
          <xdr:col>13</xdr:col>
          <xdr:colOff>685800</xdr:colOff>
          <xdr:row>34</xdr:row>
          <xdr:rowOff>38100</xdr:rowOff>
        </xdr:to>
        <xdr:pic>
          <xdr:nvPicPr>
            <xdr:cNvPr id="34818" name="Picture 2"/>
            <xdr:cNvPicPr>
              <a:picLocks noChangeAspect="1" noChangeArrowheads="1"/>
              <a:extLst>
                <a:ext uri="{84589F7E-364E-4C9E-8A38-B11213B215E9}">
                  <a14:cameraTool cellRange="Settings!V10:AB17" spid="_x0000_s3483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6305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27</xdr:row>
          <xdr:rowOff>0</xdr:rowOff>
        </xdr:from>
        <xdr:to>
          <xdr:col>3</xdr:col>
          <xdr:colOff>685800</xdr:colOff>
          <xdr:row>34</xdr:row>
          <xdr:rowOff>38100</xdr:rowOff>
        </xdr:to>
        <xdr:pic>
          <xdr:nvPicPr>
            <xdr:cNvPr id="35841" name="Picture 1"/>
            <xdr:cNvPicPr>
              <a:picLocks noChangeAspect="1" noChangeArrowheads="1"/>
              <a:extLst>
                <a:ext uri="{84589F7E-364E-4C9E-8A38-B11213B215E9}">
                  <a14:cameraTool cellRange="Settings!V1:AB8" spid="_x0000_s358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27</xdr:row>
          <xdr:rowOff>0</xdr:rowOff>
        </xdr:from>
        <xdr:to>
          <xdr:col>13</xdr:col>
          <xdr:colOff>685800</xdr:colOff>
          <xdr:row>34</xdr:row>
          <xdr:rowOff>38100</xdr:rowOff>
        </xdr:to>
        <xdr:pic>
          <xdr:nvPicPr>
            <xdr:cNvPr id="35842" name="Picture 2"/>
            <xdr:cNvPicPr>
              <a:picLocks noChangeAspect="1" noChangeArrowheads="1"/>
              <a:extLst>
                <a:ext uri="{84589F7E-364E-4C9E-8A38-B11213B215E9}">
                  <a14:cameraTool cellRange="Settings!V19:AB26" spid="_x0000_s3585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6305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27</xdr:row>
          <xdr:rowOff>0</xdr:rowOff>
        </xdr:from>
        <xdr:to>
          <xdr:col>3</xdr:col>
          <xdr:colOff>685800</xdr:colOff>
          <xdr:row>34</xdr:row>
          <xdr:rowOff>38100</xdr:rowOff>
        </xdr:to>
        <xdr:pic>
          <xdr:nvPicPr>
            <xdr:cNvPr id="36865" name="Picture 1"/>
            <xdr:cNvPicPr>
              <a:picLocks noChangeAspect="1" noChangeArrowheads="1"/>
              <a:extLst>
                <a:ext uri="{84589F7E-364E-4C9E-8A38-B11213B215E9}">
                  <a14:cameraTool cellRange="Settings!V10:AB17" spid="_x0000_s3688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27</xdr:row>
          <xdr:rowOff>0</xdr:rowOff>
        </xdr:from>
        <xdr:to>
          <xdr:col>13</xdr:col>
          <xdr:colOff>685800</xdr:colOff>
          <xdr:row>34</xdr:row>
          <xdr:rowOff>38100</xdr:rowOff>
        </xdr:to>
        <xdr:pic>
          <xdr:nvPicPr>
            <xdr:cNvPr id="36866" name="Picture 2"/>
            <xdr:cNvPicPr>
              <a:picLocks noChangeAspect="1" noChangeArrowheads="1"/>
              <a:extLst>
                <a:ext uri="{84589F7E-364E-4C9E-8A38-B11213B215E9}">
                  <a14:cameraTool cellRange="Settings!AD1:AJ8" spid="_x0000_s3688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6305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27</xdr:row>
          <xdr:rowOff>0</xdr:rowOff>
        </xdr:from>
        <xdr:to>
          <xdr:col>3</xdr:col>
          <xdr:colOff>685800</xdr:colOff>
          <xdr:row>34</xdr:row>
          <xdr:rowOff>38100</xdr:rowOff>
        </xdr:to>
        <xdr:pic>
          <xdr:nvPicPr>
            <xdr:cNvPr id="37889" name="Picture 1"/>
            <xdr:cNvPicPr>
              <a:picLocks noChangeAspect="1" noChangeArrowheads="1"/>
              <a:extLst>
                <a:ext uri="{84589F7E-364E-4C9E-8A38-B11213B215E9}">
                  <a14:cameraTool cellRange="Settings!V19:AB26" spid="_x0000_s379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27</xdr:row>
          <xdr:rowOff>0</xdr:rowOff>
        </xdr:from>
        <xdr:to>
          <xdr:col>13</xdr:col>
          <xdr:colOff>685800</xdr:colOff>
          <xdr:row>34</xdr:row>
          <xdr:rowOff>38100</xdr:rowOff>
        </xdr:to>
        <xdr:pic>
          <xdr:nvPicPr>
            <xdr:cNvPr id="37890" name="Picture 2"/>
            <xdr:cNvPicPr>
              <a:picLocks noChangeAspect="1" noChangeArrowheads="1"/>
              <a:extLst>
                <a:ext uri="{84589F7E-364E-4C9E-8A38-B11213B215E9}">
                  <a14:cameraTool cellRange="Settings!AD10:AJ17" spid="_x0000_s3790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6305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27</xdr:row>
          <xdr:rowOff>0</xdr:rowOff>
        </xdr:from>
        <xdr:to>
          <xdr:col>3</xdr:col>
          <xdr:colOff>685800</xdr:colOff>
          <xdr:row>34</xdr:row>
          <xdr:rowOff>38100</xdr:rowOff>
        </xdr:to>
        <xdr:pic>
          <xdr:nvPicPr>
            <xdr:cNvPr id="38913" name="Picture 1"/>
            <xdr:cNvPicPr>
              <a:picLocks noChangeAspect="1" noChangeArrowheads="1"/>
              <a:extLst>
                <a:ext uri="{84589F7E-364E-4C9E-8A38-B11213B215E9}">
                  <a14:cameraTool cellRange="Settings!AD1:AJ8" spid="_x0000_s389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27</xdr:row>
          <xdr:rowOff>0</xdr:rowOff>
        </xdr:from>
        <xdr:to>
          <xdr:col>13</xdr:col>
          <xdr:colOff>685800</xdr:colOff>
          <xdr:row>34</xdr:row>
          <xdr:rowOff>38100</xdr:rowOff>
        </xdr:to>
        <xdr:pic>
          <xdr:nvPicPr>
            <xdr:cNvPr id="38914" name="Picture 2"/>
            <xdr:cNvPicPr>
              <a:picLocks noChangeAspect="1" noChangeArrowheads="1"/>
              <a:extLst>
                <a:ext uri="{84589F7E-364E-4C9E-8A38-B11213B215E9}">
                  <a14:cameraTool cellRange="Settings!AD19:AJ26" spid="_x0000_s3893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63050" y="7362825"/>
              <a:ext cx="2009775" cy="16383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BFBFBF" mc:Ignorable="a14" a14:legacySpreadsheetColorIndex="55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readsheet123.com/calendars/" TargetMode="External"/><Relationship Id="rId1" Type="http://schemas.openxmlformats.org/officeDocument/2006/relationships/hyperlink" Target="http://www.spreadsheet123.com/calendars-organisers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spreadsheet123.com/calendars-organisers" TargetMode="Externa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spreadsheet123.com/calendars-organisers" TargetMode="Externa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spreadsheet123.com/calendars-organisers" TargetMode="Externa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spreadsheet123.com/calendars-organisers" TargetMode="Externa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preadsheet123.com/calendars-organisers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preadsheet123.com/calendars-organisers" TargetMode="Externa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preadsheet123.com/calendars-organisers" TargetMode="Externa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preadsheet123.com/calendars-organisers" TargetMode="Externa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preadsheet123.com/calendars-organisers" TargetMode="Externa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preadsheet123.com/calendars-organisers" TargetMode="Externa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preadsheet123.com/calendars-organisers" TargetMode="Externa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preadsheet123.com/calendars-organisers" TargetMode="Externa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63"/>
  <sheetViews>
    <sheetView showGridLines="0" tabSelected="1" workbookViewId="0">
      <selection activeCell="AJ22" sqref="AJ22"/>
    </sheetView>
  </sheetViews>
  <sheetFormatPr defaultRowHeight="14.25" x14ac:dyDescent="0.25"/>
  <cols>
    <col min="1" max="1" width="1.7109375" style="2" customWidth="1"/>
    <col min="2" max="8" width="4.28515625" style="2" customWidth="1"/>
    <col min="9" max="9" width="1.42578125" style="2" customWidth="1"/>
    <col min="10" max="16" width="4.28515625" style="2" customWidth="1"/>
    <col min="17" max="17" width="1.42578125" style="2" customWidth="1"/>
    <col min="18" max="24" width="4.28515625" style="2" customWidth="1"/>
    <col min="25" max="25" width="1.42578125" style="2" customWidth="1"/>
    <col min="26" max="32" width="4.28515625" style="2" customWidth="1"/>
    <col min="33" max="34" width="1.7109375" style="2" customWidth="1"/>
    <col min="35" max="35" width="12.85546875" style="2" customWidth="1"/>
    <col min="36" max="36" width="14.7109375" style="2" customWidth="1"/>
    <col min="37" max="37" width="1.7109375" style="2" customWidth="1"/>
    <col min="38" max="38" width="11.28515625" style="2" bestFit="1" customWidth="1"/>
    <col min="39" max="16384" width="9.140625" style="2"/>
  </cols>
  <sheetData>
    <row r="1" spans="1:39" s="1" customFormat="1" ht="35.1" customHeight="1" x14ac:dyDescent="0.25">
      <c r="A1" s="60" t="s">
        <v>37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21"/>
    </row>
    <row r="2" spans="1:39" x14ac:dyDescent="0.25">
      <c r="AG2" s="56" t="str">
        <f ca="1">"© "&amp;YEAR(TODAY())&amp;" Spreadsheet123 LTD. All rights reserved"</f>
        <v>© 2017 Spreadsheet123 LTD. All rights reserved</v>
      </c>
    </row>
    <row r="3" spans="1:39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9" ht="50.1" customHeight="1" thickBot="1" x14ac:dyDescent="0.3">
      <c r="B4" s="61">
        <f>IF(Month=1,Year,Year&amp;"-"&amp;Year+1)</f>
        <v>2017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M4" s="1"/>
    </row>
    <row r="5" spans="1:39" ht="15" thickTop="1" x14ac:dyDescent="0.25"/>
    <row r="6" spans="1:39" ht="18" customHeight="1" x14ac:dyDescent="0.25">
      <c r="B6" s="68">
        <f>DATE(Year,Month,1)</f>
        <v>42736</v>
      </c>
      <c r="C6" s="68"/>
      <c r="D6" s="68"/>
      <c r="E6" s="68"/>
      <c r="F6" s="68"/>
      <c r="G6" s="68"/>
      <c r="H6" s="68"/>
      <c r="I6" s="69"/>
      <c r="J6" s="68">
        <f>DATE(Year,Month+3,1)</f>
        <v>42826</v>
      </c>
      <c r="K6" s="68"/>
      <c r="L6" s="68"/>
      <c r="M6" s="68"/>
      <c r="N6" s="68"/>
      <c r="O6" s="68"/>
      <c r="P6" s="68"/>
      <c r="Q6" s="69"/>
      <c r="R6" s="68">
        <f>DATE(Year,Month+6,1)</f>
        <v>42917</v>
      </c>
      <c r="S6" s="68"/>
      <c r="T6" s="68"/>
      <c r="U6" s="68"/>
      <c r="V6" s="68"/>
      <c r="W6" s="68"/>
      <c r="X6" s="68"/>
      <c r="Y6" s="69"/>
      <c r="Z6" s="68">
        <f>DATE(Year,Month+9,1)</f>
        <v>43009</v>
      </c>
      <c r="AA6" s="68"/>
      <c r="AB6" s="68"/>
      <c r="AC6" s="68"/>
      <c r="AD6" s="68"/>
      <c r="AE6" s="68"/>
      <c r="AF6" s="68"/>
      <c r="AJ6" s="4"/>
    </row>
    <row r="7" spans="1:39" ht="15.75" customHeight="1" x14ac:dyDescent="0.25">
      <c r="B7" s="17" t="str">
        <f>IF(Start_Day=2,"Mon","Sun")</f>
        <v>Sun</v>
      </c>
      <c r="C7" s="17" t="str">
        <f>IF(Start_Day=2,"Tue","Mon")</f>
        <v>Mon</v>
      </c>
      <c r="D7" s="17" t="str">
        <f>IF(Start_Day=2,"Wed","Tue")</f>
        <v>Tue</v>
      </c>
      <c r="E7" s="17" t="str">
        <f>IF(Start_Day=2,"Thu","Wed")</f>
        <v>Wed</v>
      </c>
      <c r="F7" s="17" t="str">
        <f>IF(Start_Day=2,"Fri","Thu")</f>
        <v>Thu</v>
      </c>
      <c r="G7" s="17" t="str">
        <f>IF(Start_Day=2,"Sat","Fri")</f>
        <v>Fri</v>
      </c>
      <c r="H7" s="17" t="str">
        <f>IF(Start_Day=2,"Sun","Sat")</f>
        <v>Sat</v>
      </c>
      <c r="I7" s="69"/>
      <c r="J7" s="17" t="str">
        <f>IF(Start_Day=2,"Mon","Sun")</f>
        <v>Sun</v>
      </c>
      <c r="K7" s="17" t="str">
        <f>IF(Start_Day=2,"Tue","Mon")</f>
        <v>Mon</v>
      </c>
      <c r="L7" s="17" t="str">
        <f>IF(Start_Day=2,"Wed","Tue")</f>
        <v>Tue</v>
      </c>
      <c r="M7" s="17" t="str">
        <f>IF(Start_Day=2,"Thu","Wed")</f>
        <v>Wed</v>
      </c>
      <c r="N7" s="17" t="str">
        <f>IF(Start_Day=2,"Fri","Thu")</f>
        <v>Thu</v>
      </c>
      <c r="O7" s="17" t="str">
        <f>IF(Start_Day=2,"Sat","Fri")</f>
        <v>Fri</v>
      </c>
      <c r="P7" s="17" t="str">
        <f>IF(Start_Day=2,"Sun","Sat")</f>
        <v>Sat</v>
      </c>
      <c r="Q7" s="69"/>
      <c r="R7" s="17" t="str">
        <f>IF(Start_Day=2,"Mon","Sun")</f>
        <v>Sun</v>
      </c>
      <c r="S7" s="17" t="str">
        <f>IF(Start_Day=2,"Tue","Mon")</f>
        <v>Mon</v>
      </c>
      <c r="T7" s="17" t="str">
        <f>IF(Start_Day=2,"Wed","Tue")</f>
        <v>Tue</v>
      </c>
      <c r="U7" s="17" t="str">
        <f>IF(Start_Day=2,"Thu","Wed")</f>
        <v>Wed</v>
      </c>
      <c r="V7" s="17" t="str">
        <f>IF(Start_Day=2,"Fri","Thu")</f>
        <v>Thu</v>
      </c>
      <c r="W7" s="17" t="str">
        <f>IF(Start_Day=2,"Sat","Fri")</f>
        <v>Fri</v>
      </c>
      <c r="X7" s="17" t="str">
        <f>IF(Start_Day=2,"Sun","Sat")</f>
        <v>Sat</v>
      </c>
      <c r="Y7" s="69"/>
      <c r="Z7" s="17" t="str">
        <f>IF(Start_Day=2,"Mon","Sun")</f>
        <v>Sun</v>
      </c>
      <c r="AA7" s="17" t="str">
        <f>IF(Start_Day=2,"Tue","Mon")</f>
        <v>Mon</v>
      </c>
      <c r="AB7" s="17" t="str">
        <f>IF(Start_Day=2,"Wed","Tue")</f>
        <v>Tue</v>
      </c>
      <c r="AC7" s="17" t="str">
        <f>IF(Start_Day=2,"Thu","Wed")</f>
        <v>Wed</v>
      </c>
      <c r="AD7" s="17" t="str">
        <f>IF(Start_Day=2,"Fri","Thu")</f>
        <v>Thu</v>
      </c>
      <c r="AE7" s="17" t="str">
        <f>IF(Start_Day=2,"Sat","Fri")</f>
        <v>Fri</v>
      </c>
      <c r="AF7" s="17" t="str">
        <f>IF(Start_Day=2,"Sun","Sat")</f>
        <v>Sat</v>
      </c>
      <c r="AL7" s="5"/>
    </row>
    <row r="8" spans="1:39" ht="15.75" customHeight="1" x14ac:dyDescent="0.25">
      <c r="B8" s="18">
        <f t="shared" ref="B8:H8" si="0">IF(MONTH($B$6)&lt;&gt;MONTH($B$6-WEEKDAY($B$6,Start_Day)+(COLUMN(B8)-COLUMN($B$8)+1)),"",$B$6-WEEKDAY($B$6,Start_Day)+(COLUMN(B8)-COLUMN($B$8)+1))</f>
        <v>42736</v>
      </c>
      <c r="C8" s="18">
        <f t="shared" si="0"/>
        <v>42737</v>
      </c>
      <c r="D8" s="18">
        <f t="shared" si="0"/>
        <v>42738</v>
      </c>
      <c r="E8" s="18">
        <f t="shared" si="0"/>
        <v>42739</v>
      </c>
      <c r="F8" s="18">
        <f t="shared" si="0"/>
        <v>42740</v>
      </c>
      <c r="G8" s="18">
        <f t="shared" si="0"/>
        <v>42741</v>
      </c>
      <c r="H8" s="18">
        <f t="shared" si="0"/>
        <v>42742</v>
      </c>
      <c r="I8" s="69"/>
      <c r="J8" s="18" t="str">
        <f>IF(MONTH($J$6)&lt;&gt;MONTH($J$6-WEEKDAY($J$6,Start_Day)+(COLUMN(J8)-COLUMN($J$8)+1)),"",$J$6-WEEKDAY($J$6,Start_Day)+(COLUMN(J8)-COLUMN($J$8)+1))</f>
        <v/>
      </c>
      <c r="K8" s="18" t="str">
        <f t="shared" ref="K8:P8" si="1">IF(MONTH($J$6)&lt;&gt;MONTH($J$6-WEEKDAY($J$6,Start_Day)+(COLUMN(K8)-COLUMN($J$8)+1)),"",$J$6-WEEKDAY($J$6,Start_Day)+(COLUMN(K8)-COLUMN($J$8)+1))</f>
        <v/>
      </c>
      <c r="L8" s="18" t="str">
        <f t="shared" si="1"/>
        <v/>
      </c>
      <c r="M8" s="18" t="str">
        <f t="shared" si="1"/>
        <v/>
      </c>
      <c r="N8" s="18" t="str">
        <f t="shared" si="1"/>
        <v/>
      </c>
      <c r="O8" s="18" t="str">
        <f t="shared" si="1"/>
        <v/>
      </c>
      <c r="P8" s="18">
        <f t="shared" si="1"/>
        <v>42826</v>
      </c>
      <c r="Q8" s="69"/>
      <c r="R8" s="18" t="str">
        <f>IF(MONTH($R$6)&lt;&gt;MONTH($R$6-WEEKDAY($R$6,Start_Day)+(COLUMN(R8)-COLUMN($R$8)+1)),"",$R$6-WEEKDAY($R$6,Start_Day)+(COLUMN(R8)-COLUMN($R$8)+1))</f>
        <v/>
      </c>
      <c r="S8" s="18" t="str">
        <f t="shared" ref="S8:X8" si="2">IF(MONTH($R$6)&lt;&gt;MONTH($R$6-WEEKDAY($R$6,Start_Day)+(COLUMN(S8)-COLUMN($R$8)+1)),"",$R$6-WEEKDAY($R$6,Start_Day)+(COLUMN(S8)-COLUMN($R$8)+1))</f>
        <v/>
      </c>
      <c r="T8" s="18" t="str">
        <f t="shared" si="2"/>
        <v/>
      </c>
      <c r="U8" s="18" t="str">
        <f t="shared" si="2"/>
        <v/>
      </c>
      <c r="V8" s="18" t="str">
        <f t="shared" si="2"/>
        <v/>
      </c>
      <c r="W8" s="18" t="str">
        <f t="shared" si="2"/>
        <v/>
      </c>
      <c r="X8" s="18">
        <f t="shared" si="2"/>
        <v>42917</v>
      </c>
      <c r="Y8" s="69"/>
      <c r="Z8" s="18">
        <f>IF(MONTH($Z$6)&lt;&gt;MONTH($Z$6-WEEKDAY($Z$6,Start_Day)+(COLUMN(Z8)-COLUMN($Z$8)+1)),"",$Z$6-WEEKDAY($Z$6,Start_Day)+(COLUMN(Z8)-COLUMN($Z$8)+1))</f>
        <v>43009</v>
      </c>
      <c r="AA8" s="18">
        <f t="shared" ref="AA8:AF8" si="3">IF(MONTH($Z$6)&lt;&gt;MONTH($Z$6-WEEKDAY($Z$6,Start_Day)+(COLUMN(AA8)-COLUMN($Z$8)+1)),"",$Z$6-WEEKDAY($Z$6,Start_Day)+(COLUMN(AA8)-COLUMN($Z$8)+1))</f>
        <v>43010</v>
      </c>
      <c r="AB8" s="18">
        <f t="shared" si="3"/>
        <v>43011</v>
      </c>
      <c r="AC8" s="18">
        <f t="shared" si="3"/>
        <v>43012</v>
      </c>
      <c r="AD8" s="18">
        <f t="shared" si="3"/>
        <v>43013</v>
      </c>
      <c r="AE8" s="18">
        <f t="shared" si="3"/>
        <v>43014</v>
      </c>
      <c r="AF8" s="18">
        <f t="shared" si="3"/>
        <v>43015</v>
      </c>
    </row>
    <row r="9" spans="1:39" ht="15.75" customHeight="1" x14ac:dyDescent="0.25">
      <c r="B9" s="18">
        <f t="shared" ref="B9:H9" si="4">IF(MONTH($B$6)&lt;&gt;MONTH($B$6-WEEKDAY($B$6,Start_Day)+(COLUMN(B9)-COLUMN($B$8)+8)),"",$B$6-WEEKDAY($B$6,Start_Day)+(COLUMN(B9)-COLUMN($B$8)+8))</f>
        <v>42743</v>
      </c>
      <c r="C9" s="18">
        <f t="shared" si="4"/>
        <v>42744</v>
      </c>
      <c r="D9" s="18">
        <f t="shared" si="4"/>
        <v>42745</v>
      </c>
      <c r="E9" s="18">
        <f t="shared" si="4"/>
        <v>42746</v>
      </c>
      <c r="F9" s="18">
        <f t="shared" si="4"/>
        <v>42747</v>
      </c>
      <c r="G9" s="18">
        <f t="shared" si="4"/>
        <v>42748</v>
      </c>
      <c r="H9" s="18">
        <f t="shared" si="4"/>
        <v>42749</v>
      </c>
      <c r="I9" s="69"/>
      <c r="J9" s="18">
        <f t="shared" ref="J9:P9" si="5">IF(MONTH($J$6)&lt;&gt;MONTH($J$6-WEEKDAY($J$6,Start_Day)+(COLUMN(J9)-COLUMN($J$8)+8)),"",$J$6-WEEKDAY($J$6,Start_Day)+(COLUMN(J9)-COLUMN($J$8)+8))</f>
        <v>42827</v>
      </c>
      <c r="K9" s="18">
        <f t="shared" si="5"/>
        <v>42828</v>
      </c>
      <c r="L9" s="18">
        <f t="shared" si="5"/>
        <v>42829</v>
      </c>
      <c r="M9" s="18">
        <f t="shared" si="5"/>
        <v>42830</v>
      </c>
      <c r="N9" s="18">
        <f t="shared" si="5"/>
        <v>42831</v>
      </c>
      <c r="O9" s="18">
        <f t="shared" si="5"/>
        <v>42832</v>
      </c>
      <c r="P9" s="18">
        <f t="shared" si="5"/>
        <v>42833</v>
      </c>
      <c r="Q9" s="69"/>
      <c r="R9" s="18">
        <f t="shared" ref="R9:X9" si="6">IF(MONTH($R$6)&lt;&gt;MONTH($R$6-WEEKDAY($R$6,Start_Day)+(COLUMN(R9)-COLUMN($R$8)+8)),"",$R$6-WEEKDAY($R$6,Start_Day)+(COLUMN(R9)-COLUMN($R$8)+8))</f>
        <v>42918</v>
      </c>
      <c r="S9" s="18">
        <f t="shared" si="6"/>
        <v>42919</v>
      </c>
      <c r="T9" s="18">
        <f t="shared" si="6"/>
        <v>42920</v>
      </c>
      <c r="U9" s="18">
        <f t="shared" si="6"/>
        <v>42921</v>
      </c>
      <c r="V9" s="18">
        <f t="shared" si="6"/>
        <v>42922</v>
      </c>
      <c r="W9" s="18">
        <f t="shared" si="6"/>
        <v>42923</v>
      </c>
      <c r="X9" s="18">
        <f t="shared" si="6"/>
        <v>42924</v>
      </c>
      <c r="Y9" s="69"/>
      <c r="Z9" s="18">
        <f t="shared" ref="Z9:AF9" si="7">IF(MONTH($Z$6)&lt;&gt;MONTH($Z$6-WEEKDAY($Z$6,Start_Day)+(COLUMN(Z9)-COLUMN($Z$8)+8)),"",$Z$6-WEEKDAY($Z$6,Start_Day)+(COLUMN(Z9)-COLUMN($Z$8)+8))</f>
        <v>43016</v>
      </c>
      <c r="AA9" s="18">
        <f t="shared" si="7"/>
        <v>43017</v>
      </c>
      <c r="AB9" s="18">
        <f t="shared" si="7"/>
        <v>43018</v>
      </c>
      <c r="AC9" s="18">
        <f t="shared" si="7"/>
        <v>43019</v>
      </c>
      <c r="AD9" s="18">
        <f t="shared" si="7"/>
        <v>43020</v>
      </c>
      <c r="AE9" s="18">
        <f t="shared" si="7"/>
        <v>43021</v>
      </c>
      <c r="AF9" s="18">
        <f t="shared" si="7"/>
        <v>43022</v>
      </c>
    </row>
    <row r="10" spans="1:39" ht="15.75" customHeight="1" x14ac:dyDescent="0.25">
      <c r="B10" s="18">
        <f t="shared" ref="B10:H10" si="8">IF(MONTH($B$6)&lt;&gt;MONTH($B$6-WEEKDAY($B$6,Start_Day)+(COLUMN(B10)-COLUMN($B$8)+15)),"",$B$6-WEEKDAY($B$6,Start_Day)+(COLUMN(B10)-COLUMN($B$8)+15))</f>
        <v>42750</v>
      </c>
      <c r="C10" s="18">
        <f t="shared" si="8"/>
        <v>42751</v>
      </c>
      <c r="D10" s="18">
        <f t="shared" si="8"/>
        <v>42752</v>
      </c>
      <c r="E10" s="18">
        <f t="shared" si="8"/>
        <v>42753</v>
      </c>
      <c r="F10" s="18">
        <f t="shared" si="8"/>
        <v>42754</v>
      </c>
      <c r="G10" s="18">
        <f t="shared" si="8"/>
        <v>42755</v>
      </c>
      <c r="H10" s="18">
        <f t="shared" si="8"/>
        <v>42756</v>
      </c>
      <c r="I10" s="69"/>
      <c r="J10" s="18">
        <f t="shared" ref="J10:P10" si="9">IF(MONTH($J$6)&lt;&gt;MONTH($J$6-WEEKDAY($J$6,Start_Day)+(COLUMN(J10)-COLUMN($J$8)+15)),"",$J$6-WEEKDAY($J$6,Start_Day)+(COLUMN(J10)-COLUMN($J$8)+15))</f>
        <v>42834</v>
      </c>
      <c r="K10" s="18">
        <f t="shared" si="9"/>
        <v>42835</v>
      </c>
      <c r="L10" s="18">
        <f t="shared" si="9"/>
        <v>42836</v>
      </c>
      <c r="M10" s="18">
        <f t="shared" si="9"/>
        <v>42837</v>
      </c>
      <c r="N10" s="18">
        <f t="shared" si="9"/>
        <v>42838</v>
      </c>
      <c r="O10" s="18">
        <f t="shared" si="9"/>
        <v>42839</v>
      </c>
      <c r="P10" s="18">
        <f t="shared" si="9"/>
        <v>42840</v>
      </c>
      <c r="Q10" s="69"/>
      <c r="R10" s="18">
        <f t="shared" ref="R10:X10" si="10">IF(MONTH($R$6)&lt;&gt;MONTH($R$6-WEEKDAY($R$6,Start_Day)+(COLUMN(R10)-COLUMN($R$8)+15)),"",$R$6-WEEKDAY($R$6,Start_Day)+(COLUMN(R10)-COLUMN($R$8)+15))</f>
        <v>42925</v>
      </c>
      <c r="S10" s="18">
        <f t="shared" si="10"/>
        <v>42926</v>
      </c>
      <c r="T10" s="18">
        <f t="shared" si="10"/>
        <v>42927</v>
      </c>
      <c r="U10" s="18">
        <f t="shared" si="10"/>
        <v>42928</v>
      </c>
      <c r="V10" s="18">
        <f t="shared" si="10"/>
        <v>42929</v>
      </c>
      <c r="W10" s="18">
        <f t="shared" si="10"/>
        <v>42930</v>
      </c>
      <c r="X10" s="18">
        <f t="shared" si="10"/>
        <v>42931</v>
      </c>
      <c r="Y10" s="69"/>
      <c r="Z10" s="18">
        <f t="shared" ref="Z10:AF10" si="11">IF(MONTH($Z$6)&lt;&gt;MONTH($Z$6-WEEKDAY($Z$6,Start_Day)+(COLUMN(Z10)-COLUMN($Z$8)+15)),"",$Z$6-WEEKDAY($Z$6,Start_Day)+(COLUMN(Z10)-COLUMN($Z$8)+15))</f>
        <v>43023</v>
      </c>
      <c r="AA10" s="18">
        <f t="shared" si="11"/>
        <v>43024</v>
      </c>
      <c r="AB10" s="18">
        <f t="shared" si="11"/>
        <v>43025</v>
      </c>
      <c r="AC10" s="18">
        <f t="shared" si="11"/>
        <v>43026</v>
      </c>
      <c r="AD10" s="18">
        <f t="shared" si="11"/>
        <v>43027</v>
      </c>
      <c r="AE10" s="18">
        <f t="shared" si="11"/>
        <v>43028</v>
      </c>
      <c r="AF10" s="18">
        <f t="shared" si="11"/>
        <v>43029</v>
      </c>
    </row>
    <row r="11" spans="1:39" ht="15.75" customHeight="1" x14ac:dyDescent="0.25">
      <c r="B11" s="18">
        <f t="shared" ref="B11:H11" si="12">IF(MONTH($B$6)&lt;&gt;MONTH($B$6-WEEKDAY($B$6,Start_Day)+(COLUMN(B11)-COLUMN($B$8)+22)),"",$B$6-WEEKDAY($B$6,Start_Day)+(COLUMN(B11)-COLUMN($B$8)+22))</f>
        <v>42757</v>
      </c>
      <c r="C11" s="18">
        <f t="shared" si="12"/>
        <v>42758</v>
      </c>
      <c r="D11" s="18">
        <f t="shared" si="12"/>
        <v>42759</v>
      </c>
      <c r="E11" s="18">
        <f t="shared" si="12"/>
        <v>42760</v>
      </c>
      <c r="F11" s="18">
        <f t="shared" si="12"/>
        <v>42761</v>
      </c>
      <c r="G11" s="18">
        <f t="shared" si="12"/>
        <v>42762</v>
      </c>
      <c r="H11" s="18">
        <f t="shared" si="12"/>
        <v>42763</v>
      </c>
      <c r="I11" s="69"/>
      <c r="J11" s="18">
        <f t="shared" ref="J11:P11" si="13">IF(MONTH($J$6)&lt;&gt;MONTH($J$6-WEEKDAY($J$6,Start_Day)+(COLUMN(J11)-COLUMN($J$8)+22)),"",$J$6-WEEKDAY($J$6,Start_Day)+(COLUMN(J11)-COLUMN($J$8)+22))</f>
        <v>42841</v>
      </c>
      <c r="K11" s="18">
        <f t="shared" si="13"/>
        <v>42842</v>
      </c>
      <c r="L11" s="18">
        <f t="shared" si="13"/>
        <v>42843</v>
      </c>
      <c r="M11" s="18">
        <f t="shared" si="13"/>
        <v>42844</v>
      </c>
      <c r="N11" s="18">
        <f t="shared" si="13"/>
        <v>42845</v>
      </c>
      <c r="O11" s="18">
        <f t="shared" si="13"/>
        <v>42846</v>
      </c>
      <c r="P11" s="18">
        <f t="shared" si="13"/>
        <v>42847</v>
      </c>
      <c r="Q11" s="69"/>
      <c r="R11" s="18">
        <f t="shared" ref="R11:X11" si="14">IF(MONTH($R$6)&lt;&gt;MONTH($R$6-WEEKDAY($R$6,Start_Day)+(COLUMN(R11)-COLUMN($R$8)+22)),"",$R$6-WEEKDAY($R$6,Start_Day)+(COLUMN(R11)-COLUMN($R$8)+22))</f>
        <v>42932</v>
      </c>
      <c r="S11" s="18">
        <f t="shared" si="14"/>
        <v>42933</v>
      </c>
      <c r="T11" s="18">
        <f t="shared" si="14"/>
        <v>42934</v>
      </c>
      <c r="U11" s="18">
        <f t="shared" si="14"/>
        <v>42935</v>
      </c>
      <c r="V11" s="18">
        <f t="shared" si="14"/>
        <v>42936</v>
      </c>
      <c r="W11" s="18">
        <f t="shared" si="14"/>
        <v>42937</v>
      </c>
      <c r="X11" s="18">
        <f t="shared" si="14"/>
        <v>42938</v>
      </c>
      <c r="Y11" s="69"/>
      <c r="Z11" s="18">
        <f t="shared" ref="Z11:AF11" si="15">IF(MONTH($Z$6)&lt;&gt;MONTH($Z$6-WEEKDAY($Z$6,Start_Day)+(COLUMN(Z11)-COLUMN($Z$8)+22)),"",$Z$6-WEEKDAY($Z$6,Start_Day)+(COLUMN(Z11)-COLUMN($Z$8)+22))</f>
        <v>43030</v>
      </c>
      <c r="AA11" s="18">
        <f t="shared" si="15"/>
        <v>43031</v>
      </c>
      <c r="AB11" s="18">
        <f t="shared" si="15"/>
        <v>43032</v>
      </c>
      <c r="AC11" s="18">
        <f t="shared" si="15"/>
        <v>43033</v>
      </c>
      <c r="AD11" s="18">
        <f t="shared" si="15"/>
        <v>43034</v>
      </c>
      <c r="AE11" s="18">
        <f t="shared" si="15"/>
        <v>43035</v>
      </c>
      <c r="AF11" s="18">
        <f t="shared" si="15"/>
        <v>43036</v>
      </c>
    </row>
    <row r="12" spans="1:39" ht="15.75" customHeight="1" x14ac:dyDescent="0.25">
      <c r="B12" s="18">
        <f t="shared" ref="B12:H12" si="16">IF(MONTH($B$6)&lt;&gt;MONTH($B$6-WEEKDAY($B$6,Start_Day)+(COLUMN(B12)-COLUMN($B$8)+29)),"",$B$6-WEEKDAY($B$6,Start_Day)+(COLUMN(B12)-COLUMN($B$8)+29))</f>
        <v>42764</v>
      </c>
      <c r="C12" s="18">
        <f t="shared" si="16"/>
        <v>42765</v>
      </c>
      <c r="D12" s="18">
        <f t="shared" si="16"/>
        <v>42766</v>
      </c>
      <c r="E12" s="18" t="str">
        <f t="shared" si="16"/>
        <v/>
      </c>
      <c r="F12" s="18" t="str">
        <f t="shared" si="16"/>
        <v/>
      </c>
      <c r="G12" s="18" t="str">
        <f t="shared" si="16"/>
        <v/>
      </c>
      <c r="H12" s="18" t="str">
        <f t="shared" si="16"/>
        <v/>
      </c>
      <c r="I12" s="69"/>
      <c r="J12" s="18">
        <f t="shared" ref="J12:P12" si="17">IF(MONTH($J$6)&lt;&gt;MONTH($J$6-WEEKDAY($J$6,Start_Day)+(COLUMN(J12)-COLUMN($J$8)+29)),"",$J$6-WEEKDAY($J$6,Start_Day)+(COLUMN(J12)-COLUMN($J$8)+29))</f>
        <v>42848</v>
      </c>
      <c r="K12" s="18">
        <f t="shared" si="17"/>
        <v>42849</v>
      </c>
      <c r="L12" s="18">
        <f t="shared" si="17"/>
        <v>42850</v>
      </c>
      <c r="M12" s="18">
        <f t="shared" si="17"/>
        <v>42851</v>
      </c>
      <c r="N12" s="18">
        <f t="shared" si="17"/>
        <v>42852</v>
      </c>
      <c r="O12" s="18">
        <f t="shared" si="17"/>
        <v>42853</v>
      </c>
      <c r="P12" s="18">
        <f t="shared" si="17"/>
        <v>42854</v>
      </c>
      <c r="Q12" s="69"/>
      <c r="R12" s="18">
        <f t="shared" ref="R12:X12" si="18">IF(MONTH($R$6)&lt;&gt;MONTH($R$6-WEEKDAY($R$6,Start_Day)+(COLUMN(R12)-COLUMN($R$8)+29)),"",$R$6-WEEKDAY($R$6,Start_Day)+(COLUMN(R12)-COLUMN($R$8)+29))</f>
        <v>42939</v>
      </c>
      <c r="S12" s="18">
        <f t="shared" si="18"/>
        <v>42940</v>
      </c>
      <c r="T12" s="18">
        <f t="shared" si="18"/>
        <v>42941</v>
      </c>
      <c r="U12" s="18">
        <f t="shared" si="18"/>
        <v>42942</v>
      </c>
      <c r="V12" s="18">
        <f t="shared" si="18"/>
        <v>42943</v>
      </c>
      <c r="W12" s="18">
        <f t="shared" si="18"/>
        <v>42944</v>
      </c>
      <c r="X12" s="18">
        <f t="shared" si="18"/>
        <v>42945</v>
      </c>
      <c r="Y12" s="69"/>
      <c r="Z12" s="18">
        <f t="shared" ref="Z12:AF12" si="19">IF(MONTH($Z$6)&lt;&gt;MONTH($Z$6-WEEKDAY($Z$6,Start_Day)+(COLUMN(Z12)-COLUMN($Z$8)+29)),"",$Z$6-WEEKDAY($Z$6,Start_Day)+(COLUMN(Z12)-COLUMN($Z$8)+29))</f>
        <v>43037</v>
      </c>
      <c r="AA12" s="18">
        <f t="shared" si="19"/>
        <v>43038</v>
      </c>
      <c r="AB12" s="18">
        <f t="shared" si="19"/>
        <v>43039</v>
      </c>
      <c r="AC12" s="18" t="str">
        <f t="shared" si="19"/>
        <v/>
      </c>
      <c r="AD12" s="18" t="str">
        <f t="shared" si="19"/>
        <v/>
      </c>
      <c r="AE12" s="18" t="str">
        <f t="shared" si="19"/>
        <v/>
      </c>
      <c r="AF12" s="18" t="str">
        <f t="shared" si="19"/>
        <v/>
      </c>
    </row>
    <row r="13" spans="1:39" ht="15.75" customHeight="1" x14ac:dyDescent="0.25">
      <c r="B13" s="18" t="str">
        <f t="shared" ref="B13:H13" si="20">IF(MONTH($B$6)&lt;&gt;MONTH($B$6-WEEKDAY($B$6,Start_Day)+(COLUMN(B13)-COLUMN($B$8)+36)),"",$B$6-WEEKDAY($B$6,Start_Day)+(COLUMN(B13)-COLUMN($B$8)+36))</f>
        <v/>
      </c>
      <c r="C13" s="18" t="str">
        <f t="shared" si="20"/>
        <v/>
      </c>
      <c r="D13" s="18" t="str">
        <f t="shared" si="20"/>
        <v/>
      </c>
      <c r="E13" s="18" t="str">
        <f t="shared" si="20"/>
        <v/>
      </c>
      <c r="F13" s="18" t="str">
        <f t="shared" si="20"/>
        <v/>
      </c>
      <c r="G13" s="18" t="str">
        <f t="shared" si="20"/>
        <v/>
      </c>
      <c r="H13" s="18" t="str">
        <f t="shared" si="20"/>
        <v/>
      </c>
      <c r="I13" s="69"/>
      <c r="J13" s="18">
        <f t="shared" ref="J13:P13" si="21">IF(MONTH($J$6)&lt;&gt;MONTH($J$6-WEEKDAY($J$6,Start_Day)+(COLUMN(J13)-COLUMN($J$8)+36)),"",$J$6-WEEKDAY($J$6,Start_Day)+(COLUMN(J13)-COLUMN($J$8)+36))</f>
        <v>42855</v>
      </c>
      <c r="K13" s="18" t="str">
        <f t="shared" si="21"/>
        <v/>
      </c>
      <c r="L13" s="18" t="str">
        <f t="shared" si="21"/>
        <v/>
      </c>
      <c r="M13" s="18" t="str">
        <f t="shared" si="21"/>
        <v/>
      </c>
      <c r="N13" s="18" t="str">
        <f t="shared" si="21"/>
        <v/>
      </c>
      <c r="O13" s="18" t="str">
        <f t="shared" si="21"/>
        <v/>
      </c>
      <c r="P13" s="18" t="str">
        <f t="shared" si="21"/>
        <v/>
      </c>
      <c r="Q13" s="69"/>
      <c r="R13" s="18">
        <f t="shared" ref="R13:X13" si="22">IF(MONTH($R$6)&lt;&gt;MONTH($R$6-WEEKDAY($R$6,Start_Day)+(COLUMN(R13)-COLUMN($R$8)+36)),"",$R$6-WEEKDAY($R$6,Start_Day)+(COLUMN(R13)-COLUMN($R$8)+36))</f>
        <v>42946</v>
      </c>
      <c r="S13" s="18">
        <f t="shared" si="22"/>
        <v>42947</v>
      </c>
      <c r="T13" s="18" t="str">
        <f t="shared" si="22"/>
        <v/>
      </c>
      <c r="U13" s="18" t="str">
        <f t="shared" si="22"/>
        <v/>
      </c>
      <c r="V13" s="18" t="str">
        <f t="shared" si="22"/>
        <v/>
      </c>
      <c r="W13" s="18" t="str">
        <f t="shared" si="22"/>
        <v/>
      </c>
      <c r="X13" s="18" t="str">
        <f t="shared" si="22"/>
        <v/>
      </c>
      <c r="Y13" s="69"/>
      <c r="Z13" s="18" t="str">
        <f t="shared" ref="Z13:AF13" si="23">IF(MONTH($Z$6)&lt;&gt;MONTH($Z$6-WEEKDAY($Z$6,Start_Day)+(COLUMN(Z13)-COLUMN($Z$8)+36)),"",$Z$6-WEEKDAY($Z$6,Start_Day)+(COLUMN(Z13)-COLUMN($Z$8)+36))</f>
        <v/>
      </c>
      <c r="AA13" s="18" t="str">
        <f t="shared" si="23"/>
        <v/>
      </c>
      <c r="AB13" s="18" t="str">
        <f t="shared" si="23"/>
        <v/>
      </c>
      <c r="AC13" s="18" t="str">
        <f t="shared" si="23"/>
        <v/>
      </c>
      <c r="AD13" s="18" t="str">
        <f t="shared" si="23"/>
        <v/>
      </c>
      <c r="AE13" s="18" t="str">
        <f t="shared" si="23"/>
        <v/>
      </c>
      <c r="AF13" s="18" t="str">
        <f t="shared" si="23"/>
        <v/>
      </c>
    </row>
    <row r="14" spans="1:39" ht="15" x14ac:dyDescent="0.25">
      <c r="B14" s="6"/>
      <c r="C14" s="6"/>
      <c r="D14" s="6"/>
      <c r="E14" s="6"/>
      <c r="F14" s="6"/>
      <c r="G14" s="7"/>
      <c r="H14" s="8"/>
      <c r="I14" s="69"/>
      <c r="J14" s="6"/>
      <c r="K14" s="6"/>
      <c r="L14" s="6"/>
      <c r="M14" s="6"/>
      <c r="N14" s="6"/>
      <c r="O14" s="7"/>
      <c r="P14" s="8"/>
      <c r="Q14" s="69"/>
      <c r="R14" s="6"/>
      <c r="S14" s="6"/>
      <c r="T14" s="6"/>
      <c r="U14" s="6"/>
      <c r="V14" s="6"/>
      <c r="W14" s="7"/>
      <c r="X14" s="8"/>
      <c r="Y14" s="69"/>
      <c r="Z14" s="6"/>
      <c r="AA14" s="6"/>
      <c r="AB14" s="6"/>
      <c r="AC14" s="6"/>
      <c r="AD14" s="6"/>
      <c r="AE14" s="7"/>
      <c r="AF14" s="8"/>
    </row>
    <row r="15" spans="1:39" ht="18" customHeight="1" x14ac:dyDescent="0.25">
      <c r="B15" s="68">
        <f>DATE(Year,Month+1,1)</f>
        <v>42767</v>
      </c>
      <c r="C15" s="68"/>
      <c r="D15" s="68"/>
      <c r="E15" s="68"/>
      <c r="F15" s="68"/>
      <c r="G15" s="68"/>
      <c r="H15" s="68"/>
      <c r="I15" s="69"/>
      <c r="J15" s="68">
        <f>DATE(Year,Month+4,1)</f>
        <v>42856</v>
      </c>
      <c r="K15" s="68"/>
      <c r="L15" s="68"/>
      <c r="M15" s="68"/>
      <c r="N15" s="68"/>
      <c r="O15" s="68"/>
      <c r="P15" s="68"/>
      <c r="Q15" s="69"/>
      <c r="R15" s="68">
        <f>DATE(Year,Month+7,1)</f>
        <v>42948</v>
      </c>
      <c r="S15" s="68"/>
      <c r="T15" s="68"/>
      <c r="U15" s="68"/>
      <c r="V15" s="68"/>
      <c r="W15" s="68"/>
      <c r="X15" s="68"/>
      <c r="Y15" s="69"/>
      <c r="Z15" s="68">
        <f>DATE(Year,Month+10,1)</f>
        <v>43040</v>
      </c>
      <c r="AA15" s="68"/>
      <c r="AB15" s="68"/>
      <c r="AC15" s="68"/>
      <c r="AD15" s="68"/>
      <c r="AE15" s="68"/>
      <c r="AF15" s="68"/>
      <c r="AI15" s="70" t="s">
        <v>85</v>
      </c>
      <c r="AJ15" s="70"/>
      <c r="AK15" s="70"/>
    </row>
    <row r="16" spans="1:39" ht="15.75" customHeight="1" x14ac:dyDescent="0.25">
      <c r="B16" s="17" t="str">
        <f>IF(Start_Day=2,"Mon","Sun")</f>
        <v>Sun</v>
      </c>
      <c r="C16" s="17" t="str">
        <f>IF(Start_Day=2,"Tue","Mon")</f>
        <v>Mon</v>
      </c>
      <c r="D16" s="17" t="str">
        <f>IF(Start_Day=2,"Wed","Tue")</f>
        <v>Tue</v>
      </c>
      <c r="E16" s="17" t="str">
        <f>IF(Start_Day=2,"Thu","Wed")</f>
        <v>Wed</v>
      </c>
      <c r="F16" s="17" t="str">
        <f>IF(Start_Day=2,"Fri","Thu")</f>
        <v>Thu</v>
      </c>
      <c r="G16" s="17" t="str">
        <f>IF(Start_Day=2,"Sat","Fri")</f>
        <v>Fri</v>
      </c>
      <c r="H16" s="17" t="str">
        <f>IF(Start_Day=2,"Sun","Sat")</f>
        <v>Sat</v>
      </c>
      <c r="I16" s="69"/>
      <c r="J16" s="17" t="str">
        <f>IF(Start_Day=2,"Mon","Sun")</f>
        <v>Sun</v>
      </c>
      <c r="K16" s="17" t="str">
        <f>IF(Start_Day=2,"Tue","Mon")</f>
        <v>Mon</v>
      </c>
      <c r="L16" s="17" t="str">
        <f>IF(Start_Day=2,"Wed","Tue")</f>
        <v>Tue</v>
      </c>
      <c r="M16" s="17" t="str">
        <f>IF(Start_Day=2,"Thu","Wed")</f>
        <v>Wed</v>
      </c>
      <c r="N16" s="17" t="str">
        <f>IF(Start_Day=2,"Fri","Thu")</f>
        <v>Thu</v>
      </c>
      <c r="O16" s="17" t="str">
        <f>IF(Start_Day=2,"Sat","Fri")</f>
        <v>Fri</v>
      </c>
      <c r="P16" s="17" t="str">
        <f>IF(Start_Day=2,"Sun","Sat")</f>
        <v>Sat</v>
      </c>
      <c r="Q16" s="69"/>
      <c r="R16" s="17" t="str">
        <f>IF(Start_Day=2,"Mon","Sun")</f>
        <v>Sun</v>
      </c>
      <c r="S16" s="17" t="str">
        <f>IF(Start_Day=2,"Tue","Mon")</f>
        <v>Mon</v>
      </c>
      <c r="T16" s="17" t="str">
        <f>IF(Start_Day=2,"Wed","Tue")</f>
        <v>Tue</v>
      </c>
      <c r="U16" s="17" t="str">
        <f>IF(Start_Day=2,"Thu","Wed")</f>
        <v>Wed</v>
      </c>
      <c r="V16" s="17" t="str">
        <f>IF(Start_Day=2,"Fri","Thu")</f>
        <v>Thu</v>
      </c>
      <c r="W16" s="17" t="str">
        <f>IF(Start_Day=2,"Sat","Fri")</f>
        <v>Fri</v>
      </c>
      <c r="X16" s="17" t="str">
        <f>IF(Start_Day=2,"Sun","Sat")</f>
        <v>Sat</v>
      </c>
      <c r="Y16" s="69"/>
      <c r="Z16" s="17" t="str">
        <f>IF(Start_Day=2,"Mon","Sun")</f>
        <v>Sun</v>
      </c>
      <c r="AA16" s="17" t="str">
        <f>IF(Start_Day=2,"Tue","Mon")</f>
        <v>Mon</v>
      </c>
      <c r="AB16" s="17" t="str">
        <f>IF(Start_Day=2,"Wed","Tue")</f>
        <v>Tue</v>
      </c>
      <c r="AC16" s="17" t="str">
        <f>IF(Start_Day=2,"Thu","Wed")</f>
        <v>Wed</v>
      </c>
      <c r="AD16" s="17" t="str">
        <f>IF(Start_Day=2,"Fri","Thu")</f>
        <v>Thu</v>
      </c>
      <c r="AE16" s="17" t="str">
        <f>IF(Start_Day=2,"Sat","Fri")</f>
        <v>Fri</v>
      </c>
      <c r="AF16" s="17" t="str">
        <f>IF(Start_Day=2,"Sun","Sat")</f>
        <v>Sat</v>
      </c>
      <c r="AI16" s="70"/>
      <c r="AJ16" s="70"/>
      <c r="AK16" s="70"/>
    </row>
    <row r="17" spans="2:37" ht="15.75" customHeight="1" x14ac:dyDescent="0.25">
      <c r="B17" s="18" t="str">
        <f>IF(MONTH($B$15)&lt;&gt;MONTH($B$15-WEEKDAY($B$15,Start_Day)+(COLUMN(B17)-COLUMN($B$17)+1)),"",$B$15-WEEKDAY($B$15,Start_Day)+(COLUMN(B17)-COLUMN($B$17)+1))</f>
        <v/>
      </c>
      <c r="C17" s="18" t="str">
        <f t="shared" ref="C17:H17" si="24">IF(MONTH($B$15)&lt;&gt;MONTH($B$15-WEEKDAY($B$15,Start_Day)+(COLUMN(C17)-COLUMN($B$17)+1)),"",$B$15-WEEKDAY($B$15,Start_Day)+(COLUMN(C17)-COLUMN($B$17)+1))</f>
        <v/>
      </c>
      <c r="D17" s="18" t="str">
        <f t="shared" si="24"/>
        <v/>
      </c>
      <c r="E17" s="18">
        <f t="shared" si="24"/>
        <v>42767</v>
      </c>
      <c r="F17" s="18">
        <f t="shared" si="24"/>
        <v>42768</v>
      </c>
      <c r="G17" s="18">
        <f t="shared" si="24"/>
        <v>42769</v>
      </c>
      <c r="H17" s="18">
        <f t="shared" si="24"/>
        <v>42770</v>
      </c>
      <c r="I17" s="69"/>
      <c r="J17" s="18" t="str">
        <f>IF(MONTH($J$15)&lt;&gt;MONTH($J$15-WEEKDAY($J$15,Start_Day)+(COLUMN(J17)-COLUMN($J$17)+1)),"",$J$15-WEEKDAY($J$15,Start_Day)+(COLUMN(J17)-COLUMN($J$17)+1))</f>
        <v/>
      </c>
      <c r="K17" s="18">
        <f t="shared" ref="K17:P17" si="25">IF(MONTH($J$15)&lt;&gt;MONTH($J$15-WEEKDAY($J$15,Start_Day)+(COLUMN(K17)-COLUMN($J$17)+1)),"",$J$15-WEEKDAY($J$15,Start_Day)+(COLUMN(K17)-COLUMN($J$17)+1))</f>
        <v>42856</v>
      </c>
      <c r="L17" s="18">
        <f t="shared" si="25"/>
        <v>42857</v>
      </c>
      <c r="M17" s="18">
        <f t="shared" si="25"/>
        <v>42858</v>
      </c>
      <c r="N17" s="18">
        <f t="shared" si="25"/>
        <v>42859</v>
      </c>
      <c r="O17" s="18">
        <f t="shared" si="25"/>
        <v>42860</v>
      </c>
      <c r="P17" s="18">
        <f t="shared" si="25"/>
        <v>42861</v>
      </c>
      <c r="Q17" s="69"/>
      <c r="R17" s="18" t="str">
        <f>IF(MONTH($R$15)&lt;&gt;MONTH($R$15-WEEKDAY($R$15,Start_Day)+(COLUMN(R17)-COLUMN($R$17)+1)),"",$R$15-WEEKDAY($R$15,Start_Day)+(COLUMN(R17)-COLUMN($R$17)+1))</f>
        <v/>
      </c>
      <c r="S17" s="18" t="str">
        <f t="shared" ref="S17:X17" si="26">IF(MONTH($R$15)&lt;&gt;MONTH($R$15-WEEKDAY($R$15,Start_Day)+(COLUMN(S17)-COLUMN($R$17)+1)),"",$R$15-WEEKDAY($R$15,Start_Day)+(COLUMN(S17)-COLUMN($R$17)+1))</f>
        <v/>
      </c>
      <c r="T17" s="18">
        <f t="shared" si="26"/>
        <v>42948</v>
      </c>
      <c r="U17" s="18">
        <f t="shared" si="26"/>
        <v>42949</v>
      </c>
      <c r="V17" s="18">
        <f t="shared" si="26"/>
        <v>42950</v>
      </c>
      <c r="W17" s="18">
        <f t="shared" si="26"/>
        <v>42951</v>
      </c>
      <c r="X17" s="18">
        <f t="shared" si="26"/>
        <v>42952</v>
      </c>
      <c r="Y17" s="69"/>
      <c r="Z17" s="18" t="str">
        <f>IF(MONTH($Z$15)&lt;&gt;MONTH($Z$15-WEEKDAY($Z$15,Start_Day)+(COLUMN(Z17)-COLUMN($Z$17)+1)),"",$Z$15-WEEKDAY($Z$15,Start_Day)+(COLUMN(Z17)-COLUMN($Z$17)+1))</f>
        <v/>
      </c>
      <c r="AA17" s="18" t="str">
        <f t="shared" ref="AA17:AF17" si="27">IF(MONTH($Z$15)&lt;&gt;MONTH($Z$15-WEEKDAY($Z$15,Start_Day)+(COLUMN(AA17)-COLUMN($Z$17)+1)),"",$Z$15-WEEKDAY($Z$15,Start_Day)+(COLUMN(AA17)-COLUMN($Z$17)+1))</f>
        <v/>
      </c>
      <c r="AB17" s="18" t="str">
        <f t="shared" si="27"/>
        <v/>
      </c>
      <c r="AC17" s="18">
        <f t="shared" si="27"/>
        <v>43040</v>
      </c>
      <c r="AD17" s="18">
        <f t="shared" si="27"/>
        <v>43041</v>
      </c>
      <c r="AE17" s="18">
        <f t="shared" si="27"/>
        <v>43042</v>
      </c>
      <c r="AF17" s="18">
        <f t="shared" si="27"/>
        <v>43043</v>
      </c>
      <c r="AI17" s="35"/>
      <c r="AJ17" s="35"/>
      <c r="AK17" s="35"/>
    </row>
    <row r="18" spans="2:37" ht="15.75" customHeight="1" x14ac:dyDescent="0.25">
      <c r="B18" s="18">
        <f t="shared" ref="B18:H18" si="28">IF(MONTH($B$15)&lt;&gt;MONTH($B$15-WEEKDAY($B$15,Start_Day)+(COLUMN(B18)-COLUMN($B$17)+8)),"",$B$15-WEEKDAY($B$15,Start_Day)+(COLUMN(B18)-COLUMN($B$17)+8))</f>
        <v>42771</v>
      </c>
      <c r="C18" s="18">
        <f t="shared" si="28"/>
        <v>42772</v>
      </c>
      <c r="D18" s="18">
        <f t="shared" si="28"/>
        <v>42773</v>
      </c>
      <c r="E18" s="18">
        <f t="shared" si="28"/>
        <v>42774</v>
      </c>
      <c r="F18" s="18">
        <f t="shared" si="28"/>
        <v>42775</v>
      </c>
      <c r="G18" s="18">
        <f t="shared" si="28"/>
        <v>42776</v>
      </c>
      <c r="H18" s="18">
        <f t="shared" si="28"/>
        <v>42777</v>
      </c>
      <c r="I18" s="69"/>
      <c r="J18" s="18">
        <f t="shared" ref="J18:P18" si="29">IF(MONTH($J$15)&lt;&gt;MONTH($J$15-WEEKDAY($J$15,Start_Day)+(COLUMN(J18)-COLUMN($J$17)+8)),"",$J$15-WEEKDAY($J$15,Start_Day)+(COLUMN(J18)-COLUMN($J$17)+8))</f>
        <v>42862</v>
      </c>
      <c r="K18" s="18">
        <f t="shared" si="29"/>
        <v>42863</v>
      </c>
      <c r="L18" s="18">
        <f t="shared" si="29"/>
        <v>42864</v>
      </c>
      <c r="M18" s="18">
        <f t="shared" si="29"/>
        <v>42865</v>
      </c>
      <c r="N18" s="18">
        <f t="shared" si="29"/>
        <v>42866</v>
      </c>
      <c r="O18" s="18">
        <f t="shared" si="29"/>
        <v>42867</v>
      </c>
      <c r="P18" s="18">
        <f t="shared" si="29"/>
        <v>42868</v>
      </c>
      <c r="Q18" s="69"/>
      <c r="R18" s="18">
        <f t="shared" ref="R18:X18" si="30">IF(MONTH($R$15)&lt;&gt;MONTH($R$15-WEEKDAY($R$15,Start_Day)+(COLUMN(R18)-COLUMN($R$17)+8)),"",$R$15-WEEKDAY($R$15,Start_Day)+(COLUMN(R18)-COLUMN($R$17)+8))</f>
        <v>42953</v>
      </c>
      <c r="S18" s="18">
        <f t="shared" si="30"/>
        <v>42954</v>
      </c>
      <c r="T18" s="18">
        <f t="shared" si="30"/>
        <v>42955</v>
      </c>
      <c r="U18" s="18">
        <f t="shared" si="30"/>
        <v>42956</v>
      </c>
      <c r="V18" s="18">
        <f t="shared" si="30"/>
        <v>42957</v>
      </c>
      <c r="W18" s="18">
        <f t="shared" si="30"/>
        <v>42958</v>
      </c>
      <c r="X18" s="18">
        <f t="shared" si="30"/>
        <v>42959</v>
      </c>
      <c r="Y18" s="69"/>
      <c r="Z18" s="18">
        <f t="shared" ref="Z18:AF18" si="31">IF(MONTH($Z$15)&lt;&gt;MONTH($Z$15-WEEKDAY($Z$15,Start_Day)+(COLUMN(Z18)-COLUMN($Z$17)+8)),"",$Z$15-WEEKDAY($Z$15,Start_Day)+(COLUMN(Z18)-COLUMN($Z$17)+8))</f>
        <v>43044</v>
      </c>
      <c r="AA18" s="18">
        <f t="shared" si="31"/>
        <v>43045</v>
      </c>
      <c r="AB18" s="18">
        <f t="shared" si="31"/>
        <v>43046</v>
      </c>
      <c r="AC18" s="18">
        <f t="shared" si="31"/>
        <v>43047</v>
      </c>
      <c r="AD18" s="18">
        <f t="shared" si="31"/>
        <v>43048</v>
      </c>
      <c r="AE18" s="18">
        <f t="shared" si="31"/>
        <v>43049</v>
      </c>
      <c r="AF18" s="18">
        <f t="shared" si="31"/>
        <v>43050</v>
      </c>
      <c r="AI18" s="38" t="s">
        <v>1</v>
      </c>
      <c r="AJ18" s="34">
        <v>2017</v>
      </c>
      <c r="AK18" s="35"/>
    </row>
    <row r="19" spans="2:37" ht="15.75" customHeight="1" x14ac:dyDescent="0.25">
      <c r="B19" s="18">
        <f t="shared" ref="B19:H19" si="32">IF(MONTH($B$15)&lt;&gt;MONTH($B$15-WEEKDAY($B$15,Start_Day)+(COLUMN(B19)-COLUMN($B$17)+15)),"",$B$15-WEEKDAY($B$15,Start_Day)+(COLUMN(B19)-COLUMN($B$17)+15))</f>
        <v>42778</v>
      </c>
      <c r="C19" s="18">
        <f t="shared" si="32"/>
        <v>42779</v>
      </c>
      <c r="D19" s="18">
        <f t="shared" si="32"/>
        <v>42780</v>
      </c>
      <c r="E19" s="18">
        <f t="shared" si="32"/>
        <v>42781</v>
      </c>
      <c r="F19" s="18">
        <f t="shared" si="32"/>
        <v>42782</v>
      </c>
      <c r="G19" s="18">
        <f t="shared" si="32"/>
        <v>42783</v>
      </c>
      <c r="H19" s="18">
        <f t="shared" si="32"/>
        <v>42784</v>
      </c>
      <c r="I19" s="69"/>
      <c r="J19" s="18">
        <f t="shared" ref="J19:P19" si="33">IF(MONTH($J$15)&lt;&gt;MONTH($J$15-WEEKDAY($J$15,Start_Day)+(COLUMN(J19)-COLUMN($J$17)+15)),"",$J$15-WEEKDAY($J$15,Start_Day)+(COLUMN(J19)-COLUMN($J$17)+15))</f>
        <v>42869</v>
      </c>
      <c r="K19" s="18">
        <f t="shared" si="33"/>
        <v>42870</v>
      </c>
      <c r="L19" s="18">
        <f t="shared" si="33"/>
        <v>42871</v>
      </c>
      <c r="M19" s="18">
        <f t="shared" si="33"/>
        <v>42872</v>
      </c>
      <c r="N19" s="18">
        <f t="shared" si="33"/>
        <v>42873</v>
      </c>
      <c r="O19" s="18">
        <f t="shared" si="33"/>
        <v>42874</v>
      </c>
      <c r="P19" s="18">
        <f t="shared" si="33"/>
        <v>42875</v>
      </c>
      <c r="Q19" s="69"/>
      <c r="R19" s="18">
        <f t="shared" ref="R19:X19" si="34">IF(MONTH($R$15)&lt;&gt;MONTH($R$15-WEEKDAY($R$15,Start_Day)+(COLUMN(R19)-COLUMN($R$17)+15)),"",$R$15-WEEKDAY($R$15,Start_Day)+(COLUMN(R19)-COLUMN($R$17)+15))</f>
        <v>42960</v>
      </c>
      <c r="S19" s="18">
        <f t="shared" si="34"/>
        <v>42961</v>
      </c>
      <c r="T19" s="18">
        <f t="shared" si="34"/>
        <v>42962</v>
      </c>
      <c r="U19" s="18">
        <f t="shared" si="34"/>
        <v>42963</v>
      </c>
      <c r="V19" s="18">
        <f t="shared" si="34"/>
        <v>42964</v>
      </c>
      <c r="W19" s="18">
        <f t="shared" si="34"/>
        <v>42965</v>
      </c>
      <c r="X19" s="18">
        <f t="shared" si="34"/>
        <v>42966</v>
      </c>
      <c r="Y19" s="69"/>
      <c r="Z19" s="18">
        <f t="shared" ref="Z19:AF19" si="35">IF(MONTH($Z$15)&lt;&gt;MONTH($Z$15-WEEKDAY($Z$15,Start_Day)+(COLUMN(Z19)-COLUMN($Z$17)+15)),"",$Z$15-WEEKDAY($Z$15,Start_Day)+(COLUMN(Z19)-COLUMN($Z$17)+15))</f>
        <v>43051</v>
      </c>
      <c r="AA19" s="18">
        <f t="shared" si="35"/>
        <v>43052</v>
      </c>
      <c r="AB19" s="18">
        <f t="shared" si="35"/>
        <v>43053</v>
      </c>
      <c r="AC19" s="18">
        <f t="shared" si="35"/>
        <v>43054</v>
      </c>
      <c r="AD19" s="18">
        <f t="shared" si="35"/>
        <v>43055</v>
      </c>
      <c r="AE19" s="18">
        <f t="shared" si="35"/>
        <v>43056</v>
      </c>
      <c r="AF19" s="18">
        <f t="shared" si="35"/>
        <v>43057</v>
      </c>
      <c r="AI19" s="36"/>
      <c r="AJ19" s="37"/>
      <c r="AK19" s="35"/>
    </row>
    <row r="20" spans="2:37" ht="15.75" customHeight="1" x14ac:dyDescent="0.25">
      <c r="B20" s="18">
        <f t="shared" ref="B20:H20" si="36">IF(MONTH($B$15)&lt;&gt;MONTH($B$15-WEEKDAY($B$15,Start_Day)+(COLUMN(B20)-COLUMN($B$17)+22)),"",$B$15-WEEKDAY($B$15,Start_Day)+(COLUMN(B20)-COLUMN($B$17)+22))</f>
        <v>42785</v>
      </c>
      <c r="C20" s="18">
        <f t="shared" si="36"/>
        <v>42786</v>
      </c>
      <c r="D20" s="18">
        <f t="shared" si="36"/>
        <v>42787</v>
      </c>
      <c r="E20" s="18">
        <f t="shared" si="36"/>
        <v>42788</v>
      </c>
      <c r="F20" s="18">
        <f t="shared" si="36"/>
        <v>42789</v>
      </c>
      <c r="G20" s="18">
        <f t="shared" si="36"/>
        <v>42790</v>
      </c>
      <c r="H20" s="18">
        <f t="shared" si="36"/>
        <v>42791</v>
      </c>
      <c r="I20" s="69"/>
      <c r="J20" s="18">
        <f t="shared" ref="J20:P20" si="37">IF(MONTH($J$15)&lt;&gt;MONTH($J$15-WEEKDAY($J$15,Start_Day)+(COLUMN(J20)-COLUMN($J$17)+22)),"",$J$15-WEEKDAY($J$15,Start_Day)+(COLUMN(J20)-COLUMN($J$17)+22))</f>
        <v>42876</v>
      </c>
      <c r="K20" s="18">
        <f t="shared" si="37"/>
        <v>42877</v>
      </c>
      <c r="L20" s="18">
        <f t="shared" si="37"/>
        <v>42878</v>
      </c>
      <c r="M20" s="18">
        <f t="shared" si="37"/>
        <v>42879</v>
      </c>
      <c r="N20" s="18">
        <f t="shared" si="37"/>
        <v>42880</v>
      </c>
      <c r="O20" s="18">
        <f t="shared" si="37"/>
        <v>42881</v>
      </c>
      <c r="P20" s="18">
        <f t="shared" si="37"/>
        <v>42882</v>
      </c>
      <c r="Q20" s="69"/>
      <c r="R20" s="18">
        <f t="shared" ref="R20:X20" si="38">IF(MONTH($R$15)&lt;&gt;MONTH($R$15-WEEKDAY($R$15,Start_Day)+(COLUMN(R20)-COLUMN($R$17)+22)),"",$R$15-WEEKDAY($R$15,Start_Day)+(COLUMN(R20)-COLUMN($R$17)+22))</f>
        <v>42967</v>
      </c>
      <c r="S20" s="18">
        <f t="shared" si="38"/>
        <v>42968</v>
      </c>
      <c r="T20" s="18">
        <f t="shared" si="38"/>
        <v>42969</v>
      </c>
      <c r="U20" s="18">
        <f t="shared" si="38"/>
        <v>42970</v>
      </c>
      <c r="V20" s="18">
        <f t="shared" si="38"/>
        <v>42971</v>
      </c>
      <c r="W20" s="18">
        <f t="shared" si="38"/>
        <v>42972</v>
      </c>
      <c r="X20" s="18">
        <f t="shared" si="38"/>
        <v>42973</v>
      </c>
      <c r="Y20" s="69"/>
      <c r="Z20" s="18">
        <f t="shared" ref="Z20:AF20" si="39">IF(MONTH($Z$15)&lt;&gt;MONTH($Z$15-WEEKDAY($Z$15,Start_Day)+(COLUMN(Z20)-COLUMN($Z$17)+22)),"",$Z$15-WEEKDAY($Z$15,Start_Day)+(COLUMN(Z20)-COLUMN($Z$17)+22))</f>
        <v>43058</v>
      </c>
      <c r="AA20" s="18">
        <f t="shared" si="39"/>
        <v>43059</v>
      </c>
      <c r="AB20" s="18">
        <f t="shared" si="39"/>
        <v>43060</v>
      </c>
      <c r="AC20" s="18">
        <f t="shared" si="39"/>
        <v>43061</v>
      </c>
      <c r="AD20" s="18">
        <f t="shared" si="39"/>
        <v>43062</v>
      </c>
      <c r="AE20" s="18">
        <f t="shared" si="39"/>
        <v>43063</v>
      </c>
      <c r="AF20" s="18">
        <f t="shared" si="39"/>
        <v>43064</v>
      </c>
      <c r="AI20" s="38" t="s">
        <v>2</v>
      </c>
      <c r="AJ20" s="108" t="s">
        <v>0</v>
      </c>
      <c r="AK20" s="35"/>
    </row>
    <row r="21" spans="2:37" ht="15.75" customHeight="1" x14ac:dyDescent="0.25">
      <c r="B21" s="18">
        <f t="shared" ref="B21:H21" si="40">IF(MONTH($B$15)&lt;&gt;MONTH($B$15-WEEKDAY($B$15,Start_Day)+(COLUMN(B21)-COLUMN($B$17)+29)),"",$B$15-WEEKDAY($B$15,Start_Day)+(COLUMN(B21)-COLUMN($B$17)+29))</f>
        <v>42792</v>
      </c>
      <c r="C21" s="18">
        <f t="shared" si="40"/>
        <v>42793</v>
      </c>
      <c r="D21" s="18">
        <f t="shared" si="40"/>
        <v>42794</v>
      </c>
      <c r="E21" s="18" t="str">
        <f t="shared" si="40"/>
        <v/>
      </c>
      <c r="F21" s="18" t="str">
        <f t="shared" si="40"/>
        <v/>
      </c>
      <c r="G21" s="18" t="str">
        <f t="shared" si="40"/>
        <v/>
      </c>
      <c r="H21" s="18" t="str">
        <f t="shared" si="40"/>
        <v/>
      </c>
      <c r="I21" s="69"/>
      <c r="J21" s="18">
        <f t="shared" ref="J21:P21" si="41">IF(MONTH($J$15)&lt;&gt;MONTH($J$15-WEEKDAY($J$15,Start_Day)+(COLUMN(J21)-COLUMN($J$17)+29)),"",$J$15-WEEKDAY($J$15,Start_Day)+(COLUMN(J21)-COLUMN($J$17)+29))</f>
        <v>42883</v>
      </c>
      <c r="K21" s="18">
        <f t="shared" si="41"/>
        <v>42884</v>
      </c>
      <c r="L21" s="18">
        <f t="shared" si="41"/>
        <v>42885</v>
      </c>
      <c r="M21" s="18">
        <f t="shared" si="41"/>
        <v>42886</v>
      </c>
      <c r="N21" s="18" t="str">
        <f t="shared" si="41"/>
        <v/>
      </c>
      <c r="O21" s="18" t="str">
        <f t="shared" si="41"/>
        <v/>
      </c>
      <c r="P21" s="18" t="str">
        <f t="shared" si="41"/>
        <v/>
      </c>
      <c r="Q21" s="69"/>
      <c r="R21" s="18">
        <f t="shared" ref="R21:X21" si="42">IF(MONTH($R$15)&lt;&gt;MONTH($R$15-WEEKDAY($R$15,Start_Day)+(COLUMN(R21)-COLUMN($R$17)+29)),"",$R$15-WEEKDAY($R$15,Start_Day)+(COLUMN(R21)-COLUMN($R$17)+29))</f>
        <v>42974</v>
      </c>
      <c r="S21" s="18">
        <f t="shared" si="42"/>
        <v>42975</v>
      </c>
      <c r="T21" s="18">
        <f t="shared" si="42"/>
        <v>42976</v>
      </c>
      <c r="U21" s="18">
        <f t="shared" si="42"/>
        <v>42977</v>
      </c>
      <c r="V21" s="18">
        <f t="shared" si="42"/>
        <v>42978</v>
      </c>
      <c r="W21" s="18" t="str">
        <f t="shared" si="42"/>
        <v/>
      </c>
      <c r="X21" s="18" t="str">
        <f t="shared" si="42"/>
        <v/>
      </c>
      <c r="Y21" s="69"/>
      <c r="Z21" s="18">
        <f t="shared" ref="Z21:AF21" si="43">IF(MONTH($Z$15)&lt;&gt;MONTH($Z$15-WEEKDAY($Z$15,Start_Day)+(COLUMN(Z21)-COLUMN($Z$17)+29)),"",$Z$15-WEEKDAY($Z$15,Start_Day)+(COLUMN(Z21)-COLUMN($Z$17)+29))</f>
        <v>43065</v>
      </c>
      <c r="AA21" s="18">
        <f t="shared" si="43"/>
        <v>43066</v>
      </c>
      <c r="AB21" s="18">
        <f t="shared" si="43"/>
        <v>43067</v>
      </c>
      <c r="AC21" s="18">
        <f t="shared" si="43"/>
        <v>43068</v>
      </c>
      <c r="AD21" s="18">
        <f t="shared" si="43"/>
        <v>43069</v>
      </c>
      <c r="AE21" s="18" t="str">
        <f t="shared" si="43"/>
        <v/>
      </c>
      <c r="AF21" s="18" t="str">
        <f t="shared" si="43"/>
        <v/>
      </c>
      <c r="AI21" s="37"/>
      <c r="AJ21" s="37"/>
      <c r="AK21" s="35"/>
    </row>
    <row r="22" spans="2:37" ht="15.75" customHeight="1" x14ac:dyDescent="0.25">
      <c r="B22" s="18" t="str">
        <f t="shared" ref="B22:H22" si="44">IF(MONTH($B$15)&lt;&gt;MONTH($B$15-WEEKDAY($B$15,Start_Day)+(COLUMN(B22)-COLUMN($B$17)+36)),"",$B$15-WEEKDAY($B$15,Start_Day)+(COLUMN(B22)-COLUMN($B$17)+36))</f>
        <v/>
      </c>
      <c r="C22" s="18" t="str">
        <f t="shared" si="44"/>
        <v/>
      </c>
      <c r="D22" s="18" t="str">
        <f t="shared" si="44"/>
        <v/>
      </c>
      <c r="E22" s="18" t="str">
        <f t="shared" si="44"/>
        <v/>
      </c>
      <c r="F22" s="18" t="str">
        <f t="shared" si="44"/>
        <v/>
      </c>
      <c r="G22" s="18" t="str">
        <f t="shared" si="44"/>
        <v/>
      </c>
      <c r="H22" s="18" t="str">
        <f t="shared" si="44"/>
        <v/>
      </c>
      <c r="I22" s="69"/>
      <c r="J22" s="18" t="str">
        <f t="shared" ref="J22:P22" si="45">IF(MONTH($J$15)&lt;&gt;MONTH($J$15-WEEKDAY($J$15,Start_Day)+(COLUMN(J22)-COLUMN($J$17)+36)),"",$J$15-WEEKDAY($J$15,Start_Day)+(COLUMN(J22)-COLUMN($J$17)+36))</f>
        <v/>
      </c>
      <c r="K22" s="18" t="str">
        <f t="shared" si="45"/>
        <v/>
      </c>
      <c r="L22" s="18" t="str">
        <f t="shared" si="45"/>
        <v/>
      </c>
      <c r="M22" s="18" t="str">
        <f t="shared" si="45"/>
        <v/>
      </c>
      <c r="N22" s="18" t="str">
        <f t="shared" si="45"/>
        <v/>
      </c>
      <c r="O22" s="18" t="str">
        <f t="shared" si="45"/>
        <v/>
      </c>
      <c r="P22" s="18" t="str">
        <f t="shared" si="45"/>
        <v/>
      </c>
      <c r="Q22" s="69"/>
      <c r="R22" s="18" t="str">
        <f t="shared" ref="R22:X22" si="46">IF(MONTH($R$15)&lt;&gt;MONTH($R$15-WEEKDAY($R$15,Start_Day)+(COLUMN(R22)-COLUMN($R$17)+36)),"",$R$15-WEEKDAY($R$15,Start_Day)+(COLUMN(R22)-COLUMN($R$17)+36))</f>
        <v/>
      </c>
      <c r="S22" s="18" t="str">
        <f t="shared" si="46"/>
        <v/>
      </c>
      <c r="T22" s="18" t="str">
        <f t="shared" si="46"/>
        <v/>
      </c>
      <c r="U22" s="18" t="str">
        <f t="shared" si="46"/>
        <v/>
      </c>
      <c r="V22" s="18" t="str">
        <f t="shared" si="46"/>
        <v/>
      </c>
      <c r="W22" s="18" t="str">
        <f t="shared" si="46"/>
        <v/>
      </c>
      <c r="X22" s="18" t="str">
        <f t="shared" si="46"/>
        <v/>
      </c>
      <c r="Y22" s="69"/>
      <c r="Z22" s="18" t="str">
        <f t="shared" ref="Z22:AF22" si="47">IF(MONTH($Z$15)&lt;&gt;MONTH($Z$15-WEEKDAY($Z$15,Start_Day)+(COLUMN(Z22)-COLUMN($Z$17)+36)),"",$Z$15-WEEKDAY($Z$15,Start_Day)+(COLUMN(Z22)-COLUMN($Z$17)+36))</f>
        <v/>
      </c>
      <c r="AA22" s="18" t="str">
        <f t="shared" si="47"/>
        <v/>
      </c>
      <c r="AB22" s="18" t="str">
        <f t="shared" si="47"/>
        <v/>
      </c>
      <c r="AC22" s="18" t="str">
        <f t="shared" si="47"/>
        <v/>
      </c>
      <c r="AD22" s="18" t="str">
        <f t="shared" si="47"/>
        <v/>
      </c>
      <c r="AE22" s="18" t="str">
        <f t="shared" si="47"/>
        <v/>
      </c>
      <c r="AF22" s="18" t="str">
        <f t="shared" si="47"/>
        <v/>
      </c>
      <c r="AI22" s="38" t="s">
        <v>4</v>
      </c>
      <c r="AJ22" s="108" t="s">
        <v>5</v>
      </c>
      <c r="AK22" s="35"/>
    </row>
    <row r="23" spans="2:37" ht="15" x14ac:dyDescent="0.25">
      <c r="B23" s="6"/>
      <c r="C23" s="6"/>
      <c r="D23" s="6"/>
      <c r="E23" s="6"/>
      <c r="F23" s="6"/>
      <c r="G23" s="7"/>
      <c r="H23" s="8"/>
      <c r="I23" s="69"/>
      <c r="J23" s="6"/>
      <c r="K23" s="6"/>
      <c r="L23" s="6"/>
      <c r="M23" s="6"/>
      <c r="N23" s="6"/>
      <c r="O23" s="7"/>
      <c r="P23" s="8"/>
      <c r="Q23" s="69"/>
      <c r="R23" s="6"/>
      <c r="S23" s="6"/>
      <c r="T23" s="6"/>
      <c r="U23" s="6"/>
      <c r="V23" s="6"/>
      <c r="W23" s="7"/>
      <c r="X23" s="8"/>
      <c r="Y23" s="69"/>
      <c r="Z23" s="6"/>
      <c r="AA23" s="6"/>
      <c r="AB23" s="6"/>
      <c r="AC23" s="6"/>
      <c r="AD23" s="6"/>
      <c r="AE23" s="7"/>
      <c r="AF23" s="8"/>
      <c r="AI23" s="35"/>
      <c r="AJ23" s="35"/>
      <c r="AK23" s="35"/>
    </row>
    <row r="24" spans="2:37" ht="18" customHeight="1" x14ac:dyDescent="0.25">
      <c r="B24" s="68">
        <f>DATE(Year,Month+2,1)</f>
        <v>42795</v>
      </c>
      <c r="C24" s="68"/>
      <c r="D24" s="68"/>
      <c r="E24" s="68"/>
      <c r="F24" s="68"/>
      <c r="G24" s="68"/>
      <c r="H24" s="68"/>
      <c r="I24" s="69"/>
      <c r="J24" s="68">
        <f>DATE(Year,Month+5,1)</f>
        <v>42887</v>
      </c>
      <c r="K24" s="68"/>
      <c r="L24" s="68"/>
      <c r="M24" s="68"/>
      <c r="N24" s="68"/>
      <c r="O24" s="68"/>
      <c r="P24" s="68"/>
      <c r="Q24" s="69"/>
      <c r="R24" s="68">
        <f>DATE(Year,Month+8,1)</f>
        <v>42979</v>
      </c>
      <c r="S24" s="68"/>
      <c r="T24" s="68"/>
      <c r="U24" s="68"/>
      <c r="V24" s="68"/>
      <c r="W24" s="68"/>
      <c r="X24" s="68"/>
      <c r="Y24" s="69"/>
      <c r="Z24" s="68">
        <f>DATE(Year,Month+11,1)</f>
        <v>43070</v>
      </c>
      <c r="AA24" s="68"/>
      <c r="AB24" s="68"/>
      <c r="AC24" s="68"/>
      <c r="AD24" s="68"/>
      <c r="AE24" s="68"/>
      <c r="AF24" s="68"/>
    </row>
    <row r="25" spans="2:37" ht="15.75" customHeight="1" x14ac:dyDescent="0.25">
      <c r="B25" s="17" t="str">
        <f>IF(Start_Day=2,"Mon","Sun")</f>
        <v>Sun</v>
      </c>
      <c r="C25" s="17" t="str">
        <f>IF(Start_Day=2,"Tue","Mon")</f>
        <v>Mon</v>
      </c>
      <c r="D25" s="17" t="str">
        <f>IF(Start_Day=2,"Wed","Tue")</f>
        <v>Tue</v>
      </c>
      <c r="E25" s="17" t="str">
        <f>IF(Start_Day=2,"Thu","Wed")</f>
        <v>Wed</v>
      </c>
      <c r="F25" s="17" t="str">
        <f>IF(Start_Day=2,"Fri","Thu")</f>
        <v>Thu</v>
      </c>
      <c r="G25" s="17" t="str">
        <f>IF(Start_Day=2,"Sat","Fri")</f>
        <v>Fri</v>
      </c>
      <c r="H25" s="17" t="str">
        <f>IF(Start_Day=2,"Sun","Sat")</f>
        <v>Sat</v>
      </c>
      <c r="I25" s="69"/>
      <c r="J25" s="17" t="str">
        <f>IF(Start_Day=2,"Mon","Sun")</f>
        <v>Sun</v>
      </c>
      <c r="K25" s="17" t="str">
        <f>IF(Start_Day=2,"Tue","Mon")</f>
        <v>Mon</v>
      </c>
      <c r="L25" s="17" t="str">
        <f>IF(Start_Day=2,"Wed","Tue")</f>
        <v>Tue</v>
      </c>
      <c r="M25" s="17" t="str">
        <f>IF(Start_Day=2,"Thu","Wed")</f>
        <v>Wed</v>
      </c>
      <c r="N25" s="17" t="str">
        <f>IF(Start_Day=2,"Fri","Thu")</f>
        <v>Thu</v>
      </c>
      <c r="O25" s="17" t="str">
        <f>IF(Start_Day=2,"Sat","Fri")</f>
        <v>Fri</v>
      </c>
      <c r="P25" s="17" t="str">
        <f>IF(Start_Day=2,"Sun","Sat")</f>
        <v>Sat</v>
      </c>
      <c r="Q25" s="69"/>
      <c r="R25" s="17" t="str">
        <f>IF(Start_Day=2,"Mon","Sun")</f>
        <v>Sun</v>
      </c>
      <c r="S25" s="17" t="str">
        <f>IF(Start_Day=2,"Tue","Mon")</f>
        <v>Mon</v>
      </c>
      <c r="T25" s="17" t="str">
        <f>IF(Start_Day=2,"Wed","Tue")</f>
        <v>Tue</v>
      </c>
      <c r="U25" s="17" t="str">
        <f>IF(Start_Day=2,"Thu","Wed")</f>
        <v>Wed</v>
      </c>
      <c r="V25" s="17" t="str">
        <f>IF(Start_Day=2,"Fri","Thu")</f>
        <v>Thu</v>
      </c>
      <c r="W25" s="17" t="str">
        <f>IF(Start_Day=2,"Sat","Fri")</f>
        <v>Fri</v>
      </c>
      <c r="X25" s="17" t="str">
        <f>IF(Start_Day=2,"Sun","Sat")</f>
        <v>Sat</v>
      </c>
      <c r="Y25" s="69"/>
      <c r="Z25" s="17" t="str">
        <f>IF(Start_Day=2,"Mon","Sun")</f>
        <v>Sun</v>
      </c>
      <c r="AA25" s="17" t="str">
        <f>IF(Start_Day=2,"Tue","Mon")</f>
        <v>Mon</v>
      </c>
      <c r="AB25" s="17" t="str">
        <f>IF(Start_Day=2,"Wed","Tue")</f>
        <v>Tue</v>
      </c>
      <c r="AC25" s="17" t="str">
        <f>IF(Start_Day=2,"Thu","Wed")</f>
        <v>Wed</v>
      </c>
      <c r="AD25" s="17" t="str">
        <f>IF(Start_Day=2,"Fri","Thu")</f>
        <v>Thu</v>
      </c>
      <c r="AE25" s="17" t="str">
        <f>IF(Start_Day=2,"Sat","Fri")</f>
        <v>Fri</v>
      </c>
      <c r="AF25" s="17" t="str">
        <f>IF(Start_Day=2,"Sun","Sat")</f>
        <v>Sat</v>
      </c>
    </row>
    <row r="26" spans="2:37" ht="15.75" customHeight="1" x14ac:dyDescent="0.25">
      <c r="B26" s="18" t="str">
        <f>IF(MONTH($B$24)&lt;&gt;MONTH($B$24-WEEKDAY($B$24,Start_Day)+(COLUMN(B26)-COLUMN($B$26)+1)),"",$B$24-WEEKDAY($B$24,Start_Day)+(COLUMN(B26)-COLUMN($B$26)+1))</f>
        <v/>
      </c>
      <c r="C26" s="18" t="str">
        <f t="shared" ref="C26:H26" si="48">IF(MONTH($B$24)&lt;&gt;MONTH($B$24-WEEKDAY($B$24,Start_Day)+(COLUMN(C26)-COLUMN($B$26)+1)),"",$B$24-WEEKDAY($B$24,Start_Day)+(COLUMN(C26)-COLUMN($B$26)+1))</f>
        <v/>
      </c>
      <c r="D26" s="18" t="str">
        <f t="shared" si="48"/>
        <v/>
      </c>
      <c r="E26" s="18">
        <f t="shared" si="48"/>
        <v>42795</v>
      </c>
      <c r="F26" s="18">
        <f t="shared" si="48"/>
        <v>42796</v>
      </c>
      <c r="G26" s="18">
        <f t="shared" si="48"/>
        <v>42797</v>
      </c>
      <c r="H26" s="18">
        <f t="shared" si="48"/>
        <v>42798</v>
      </c>
      <c r="I26" s="69"/>
      <c r="J26" s="18" t="str">
        <f>IF(MONTH($J$24)&lt;&gt;MONTH($J$24-WEEKDAY($J$24,Start_Day)+(COLUMN(J26)-COLUMN($J$26)+1)),"",$J$24-WEEKDAY($J$24,Start_Day)+(COLUMN(J26)-COLUMN($J$26)+1))</f>
        <v/>
      </c>
      <c r="K26" s="18" t="str">
        <f t="shared" ref="K26:P26" si="49">IF(MONTH($J$24)&lt;&gt;MONTH($J$24-WEEKDAY($J$24,Start_Day)+(COLUMN(K26)-COLUMN($J$26)+1)),"",$J$24-WEEKDAY($J$24,Start_Day)+(COLUMN(K26)-COLUMN($J$26)+1))</f>
        <v/>
      </c>
      <c r="L26" s="18" t="str">
        <f t="shared" si="49"/>
        <v/>
      </c>
      <c r="M26" s="18" t="str">
        <f t="shared" si="49"/>
        <v/>
      </c>
      <c r="N26" s="18">
        <f t="shared" si="49"/>
        <v>42887</v>
      </c>
      <c r="O26" s="18">
        <f t="shared" si="49"/>
        <v>42888</v>
      </c>
      <c r="P26" s="18">
        <f t="shared" si="49"/>
        <v>42889</v>
      </c>
      <c r="Q26" s="69"/>
      <c r="R26" s="18" t="str">
        <f>IF(MONTH($R$24)&lt;&gt;MONTH($R$24-WEEKDAY($R$24,Start_Day)+(COLUMN(R26)-COLUMN($R$26)+1)),"",$R$24-WEEKDAY($R$24,Start_Day)+(COLUMN(R26)-COLUMN($R$26)+1))</f>
        <v/>
      </c>
      <c r="S26" s="18" t="str">
        <f t="shared" ref="S26:X26" si="50">IF(MONTH($R$24)&lt;&gt;MONTH($R$24-WEEKDAY($R$24,Start_Day)+(COLUMN(S26)-COLUMN($R$26)+1)),"",$R$24-WEEKDAY($R$24,Start_Day)+(COLUMN(S26)-COLUMN($R$26)+1))</f>
        <v/>
      </c>
      <c r="T26" s="18" t="str">
        <f t="shared" si="50"/>
        <v/>
      </c>
      <c r="U26" s="18" t="str">
        <f t="shared" si="50"/>
        <v/>
      </c>
      <c r="V26" s="18" t="str">
        <f t="shared" si="50"/>
        <v/>
      </c>
      <c r="W26" s="18">
        <f t="shared" si="50"/>
        <v>42979</v>
      </c>
      <c r="X26" s="18">
        <f t="shared" si="50"/>
        <v>42980</v>
      </c>
      <c r="Y26" s="69"/>
      <c r="Z26" s="18" t="str">
        <f>IF(MONTH($Z$24)&lt;&gt;MONTH($Z$24-WEEKDAY($Z$24,Start_Day)+(COLUMN(Z26)-COLUMN($Z$26)+1)),"",$Z$24-WEEKDAY($Z$24,Start_Day)+(COLUMN(Z26)-COLUMN($Z$26)+1))</f>
        <v/>
      </c>
      <c r="AA26" s="18" t="str">
        <f t="shared" ref="AA26:AF26" si="51">IF(MONTH($Z$24)&lt;&gt;MONTH($Z$24-WEEKDAY($Z$24,Start_Day)+(COLUMN(AA26)-COLUMN($Z$26)+1)),"",$Z$24-WEEKDAY($Z$24,Start_Day)+(COLUMN(AA26)-COLUMN($Z$26)+1))</f>
        <v/>
      </c>
      <c r="AB26" s="18" t="str">
        <f t="shared" si="51"/>
        <v/>
      </c>
      <c r="AC26" s="18" t="str">
        <f t="shared" si="51"/>
        <v/>
      </c>
      <c r="AD26" s="18" t="str">
        <f t="shared" si="51"/>
        <v/>
      </c>
      <c r="AE26" s="18">
        <f t="shared" si="51"/>
        <v>43070</v>
      </c>
      <c r="AF26" s="18">
        <f t="shared" si="51"/>
        <v>43071</v>
      </c>
    </row>
    <row r="27" spans="2:37" ht="15.75" customHeight="1" x14ac:dyDescent="0.25">
      <c r="B27" s="18">
        <f t="shared" ref="B27:H27" si="52">IF(MONTH($B$24)&lt;&gt;MONTH($B$24-WEEKDAY($B$24,Start_Day)+(COLUMN(B27)-COLUMN($B$26)+8)),"",$B$24-WEEKDAY($B$24,Start_Day)+(COLUMN(B27)-COLUMN($B$26)+8))</f>
        <v>42799</v>
      </c>
      <c r="C27" s="18">
        <f t="shared" si="52"/>
        <v>42800</v>
      </c>
      <c r="D27" s="18">
        <f t="shared" si="52"/>
        <v>42801</v>
      </c>
      <c r="E27" s="18">
        <f t="shared" si="52"/>
        <v>42802</v>
      </c>
      <c r="F27" s="18">
        <f t="shared" si="52"/>
        <v>42803</v>
      </c>
      <c r="G27" s="18">
        <f t="shared" si="52"/>
        <v>42804</v>
      </c>
      <c r="H27" s="18">
        <f t="shared" si="52"/>
        <v>42805</v>
      </c>
      <c r="I27" s="69"/>
      <c r="J27" s="18">
        <f t="shared" ref="J27:P27" si="53">IF(MONTH($J$24)&lt;&gt;MONTH($J$24-WEEKDAY($J$24,Start_Day)+(COLUMN(J27)-COLUMN($J$26)+8)),"",$J$24-WEEKDAY($J$24,Start_Day)+(COLUMN(J27)-COLUMN($J$26)+8))</f>
        <v>42890</v>
      </c>
      <c r="K27" s="18">
        <f t="shared" si="53"/>
        <v>42891</v>
      </c>
      <c r="L27" s="18">
        <f t="shared" si="53"/>
        <v>42892</v>
      </c>
      <c r="M27" s="18">
        <f t="shared" si="53"/>
        <v>42893</v>
      </c>
      <c r="N27" s="18">
        <f t="shared" si="53"/>
        <v>42894</v>
      </c>
      <c r="O27" s="18">
        <f t="shared" si="53"/>
        <v>42895</v>
      </c>
      <c r="P27" s="18">
        <f t="shared" si="53"/>
        <v>42896</v>
      </c>
      <c r="Q27" s="69"/>
      <c r="R27" s="18">
        <f t="shared" ref="R27:X27" si="54">IF(MONTH($R$24)&lt;&gt;MONTH($R$24-WEEKDAY($R$24,Start_Day)+(COLUMN(R27)-COLUMN($R$26)+8)),"",$R$24-WEEKDAY($R$24,Start_Day)+(COLUMN(R27)-COLUMN($R$26)+8))</f>
        <v>42981</v>
      </c>
      <c r="S27" s="18">
        <f t="shared" si="54"/>
        <v>42982</v>
      </c>
      <c r="T27" s="18">
        <f t="shared" si="54"/>
        <v>42983</v>
      </c>
      <c r="U27" s="18">
        <f t="shared" si="54"/>
        <v>42984</v>
      </c>
      <c r="V27" s="18">
        <f t="shared" si="54"/>
        <v>42985</v>
      </c>
      <c r="W27" s="18">
        <f t="shared" si="54"/>
        <v>42986</v>
      </c>
      <c r="X27" s="18">
        <f t="shared" si="54"/>
        <v>42987</v>
      </c>
      <c r="Y27" s="69"/>
      <c r="Z27" s="18">
        <f t="shared" ref="Z27:AF27" si="55">IF(MONTH($Z$24)&lt;&gt;MONTH($Z$24-WEEKDAY($Z$24,Start_Day)+(COLUMN(Z27)-COLUMN($Z$26)+8)),"",$Z$24-WEEKDAY($Z$24,Start_Day)+(COLUMN(Z27)-COLUMN($Z$26)+8))</f>
        <v>43072</v>
      </c>
      <c r="AA27" s="18">
        <f t="shared" si="55"/>
        <v>43073</v>
      </c>
      <c r="AB27" s="18">
        <f t="shared" si="55"/>
        <v>43074</v>
      </c>
      <c r="AC27" s="18">
        <f t="shared" si="55"/>
        <v>43075</v>
      </c>
      <c r="AD27" s="18">
        <f t="shared" si="55"/>
        <v>43076</v>
      </c>
      <c r="AE27" s="18">
        <f t="shared" si="55"/>
        <v>43077</v>
      </c>
      <c r="AF27" s="18">
        <f t="shared" si="55"/>
        <v>43078</v>
      </c>
    </row>
    <row r="28" spans="2:37" ht="15.75" customHeight="1" x14ac:dyDescent="0.25">
      <c r="B28" s="18">
        <f t="shared" ref="B28:H28" si="56">IF(MONTH($B$24)&lt;&gt;MONTH($B$24-WEEKDAY($B$24,Start_Day)+(COLUMN(B28)-COLUMN($B$26)+15)),"",$B$24-WEEKDAY($B$24,Start_Day)+(COLUMN(B28)-COLUMN($B$26)+15))</f>
        <v>42806</v>
      </c>
      <c r="C28" s="18">
        <f t="shared" si="56"/>
        <v>42807</v>
      </c>
      <c r="D28" s="18">
        <f t="shared" si="56"/>
        <v>42808</v>
      </c>
      <c r="E28" s="18">
        <f t="shared" si="56"/>
        <v>42809</v>
      </c>
      <c r="F28" s="18">
        <f t="shared" si="56"/>
        <v>42810</v>
      </c>
      <c r="G28" s="18">
        <f t="shared" si="56"/>
        <v>42811</v>
      </c>
      <c r="H28" s="18">
        <f t="shared" si="56"/>
        <v>42812</v>
      </c>
      <c r="I28" s="69"/>
      <c r="J28" s="18">
        <f t="shared" ref="J28:P28" si="57">IF(MONTH($J$24)&lt;&gt;MONTH($J$24-WEEKDAY($J$24,Start_Day)+(COLUMN(J28)-COLUMN($J$26)+15)),"",$J$24-WEEKDAY($J$24,Start_Day)+(COLUMN(J28)-COLUMN($J$26)+15))</f>
        <v>42897</v>
      </c>
      <c r="K28" s="18">
        <f t="shared" si="57"/>
        <v>42898</v>
      </c>
      <c r="L28" s="18">
        <f t="shared" si="57"/>
        <v>42899</v>
      </c>
      <c r="M28" s="18">
        <f t="shared" si="57"/>
        <v>42900</v>
      </c>
      <c r="N28" s="18">
        <f t="shared" si="57"/>
        <v>42901</v>
      </c>
      <c r="O28" s="18">
        <f t="shared" si="57"/>
        <v>42902</v>
      </c>
      <c r="P28" s="18">
        <f t="shared" si="57"/>
        <v>42903</v>
      </c>
      <c r="Q28" s="69"/>
      <c r="R28" s="18">
        <f t="shared" ref="R28:X28" si="58">IF(MONTH($R$24)&lt;&gt;MONTH($R$24-WEEKDAY($R$24,Start_Day)+(COLUMN(R28)-COLUMN($R$26)+15)),"",$R$24-WEEKDAY($R$24,Start_Day)+(COLUMN(R28)-COLUMN($R$26)+15))</f>
        <v>42988</v>
      </c>
      <c r="S28" s="18">
        <f t="shared" si="58"/>
        <v>42989</v>
      </c>
      <c r="T28" s="18">
        <f t="shared" si="58"/>
        <v>42990</v>
      </c>
      <c r="U28" s="18">
        <f t="shared" si="58"/>
        <v>42991</v>
      </c>
      <c r="V28" s="18">
        <f t="shared" si="58"/>
        <v>42992</v>
      </c>
      <c r="W28" s="18">
        <f t="shared" si="58"/>
        <v>42993</v>
      </c>
      <c r="X28" s="18">
        <f t="shared" si="58"/>
        <v>42994</v>
      </c>
      <c r="Y28" s="69"/>
      <c r="Z28" s="18">
        <f t="shared" ref="Z28:AF28" si="59">IF(MONTH($Z$24)&lt;&gt;MONTH($Z$24-WEEKDAY($Z$24,Start_Day)+(COLUMN(Z28)-COLUMN($Z$26)+15)),"",$Z$24-WEEKDAY($Z$24,Start_Day)+(COLUMN(Z28)-COLUMN($Z$26)+15))</f>
        <v>43079</v>
      </c>
      <c r="AA28" s="18">
        <f t="shared" si="59"/>
        <v>43080</v>
      </c>
      <c r="AB28" s="18">
        <f t="shared" si="59"/>
        <v>43081</v>
      </c>
      <c r="AC28" s="18">
        <f t="shared" si="59"/>
        <v>43082</v>
      </c>
      <c r="AD28" s="18">
        <f t="shared" si="59"/>
        <v>43083</v>
      </c>
      <c r="AE28" s="18">
        <f t="shared" si="59"/>
        <v>43084</v>
      </c>
      <c r="AF28" s="18">
        <f t="shared" si="59"/>
        <v>43085</v>
      </c>
    </row>
    <row r="29" spans="2:37" ht="15.75" customHeight="1" x14ac:dyDescent="0.25">
      <c r="B29" s="18">
        <f t="shared" ref="B29:H29" si="60">IF(MONTH($B$24)&lt;&gt;MONTH($B$24-WEEKDAY($B$24,Start_Day)+(COLUMN(B29)-COLUMN($B$26)+22)),"",$B$24-WEEKDAY($B$24,Start_Day)+(COLUMN(B29)-COLUMN($B$26)+22))</f>
        <v>42813</v>
      </c>
      <c r="C29" s="18">
        <f t="shared" si="60"/>
        <v>42814</v>
      </c>
      <c r="D29" s="18">
        <f t="shared" si="60"/>
        <v>42815</v>
      </c>
      <c r="E29" s="18">
        <f t="shared" si="60"/>
        <v>42816</v>
      </c>
      <c r="F29" s="18">
        <f t="shared" si="60"/>
        <v>42817</v>
      </c>
      <c r="G29" s="18">
        <f t="shared" si="60"/>
        <v>42818</v>
      </c>
      <c r="H29" s="18">
        <f t="shared" si="60"/>
        <v>42819</v>
      </c>
      <c r="I29" s="69"/>
      <c r="J29" s="18">
        <f t="shared" ref="J29:P29" si="61">IF(MONTH($J$24)&lt;&gt;MONTH($J$24-WEEKDAY($J$24,Start_Day)+(COLUMN(J29)-COLUMN($J$26)+22)),"",$J$24-WEEKDAY($J$24,Start_Day)+(COLUMN(J29)-COLUMN($J$26)+22))</f>
        <v>42904</v>
      </c>
      <c r="K29" s="18">
        <f t="shared" si="61"/>
        <v>42905</v>
      </c>
      <c r="L29" s="18">
        <f t="shared" si="61"/>
        <v>42906</v>
      </c>
      <c r="M29" s="18">
        <f t="shared" si="61"/>
        <v>42907</v>
      </c>
      <c r="N29" s="18">
        <f t="shared" si="61"/>
        <v>42908</v>
      </c>
      <c r="O29" s="18">
        <f t="shared" si="61"/>
        <v>42909</v>
      </c>
      <c r="P29" s="18">
        <f t="shared" si="61"/>
        <v>42910</v>
      </c>
      <c r="Q29" s="69"/>
      <c r="R29" s="18">
        <f t="shared" ref="R29:X29" si="62">IF(MONTH($R$24)&lt;&gt;MONTH($R$24-WEEKDAY($R$24,Start_Day)+(COLUMN(R29)-COLUMN($R$26)+22)),"",$R$24-WEEKDAY($R$24,Start_Day)+(COLUMN(R29)-COLUMN($R$26)+22))</f>
        <v>42995</v>
      </c>
      <c r="S29" s="18">
        <f t="shared" si="62"/>
        <v>42996</v>
      </c>
      <c r="T29" s="18">
        <f t="shared" si="62"/>
        <v>42997</v>
      </c>
      <c r="U29" s="18">
        <f t="shared" si="62"/>
        <v>42998</v>
      </c>
      <c r="V29" s="18">
        <f t="shared" si="62"/>
        <v>42999</v>
      </c>
      <c r="W29" s="18">
        <f t="shared" si="62"/>
        <v>43000</v>
      </c>
      <c r="X29" s="18">
        <f t="shared" si="62"/>
        <v>43001</v>
      </c>
      <c r="Y29" s="69"/>
      <c r="Z29" s="18">
        <f t="shared" ref="Z29:AF29" si="63">IF(MONTH($Z$24)&lt;&gt;MONTH($Z$24-WEEKDAY($Z$24,Start_Day)+(COLUMN(Z29)-COLUMN($Z$26)+22)),"",$Z$24-WEEKDAY($Z$24,Start_Day)+(COLUMN(Z29)-COLUMN($Z$26)+22))</f>
        <v>43086</v>
      </c>
      <c r="AA29" s="18">
        <f t="shared" si="63"/>
        <v>43087</v>
      </c>
      <c r="AB29" s="18">
        <f t="shared" si="63"/>
        <v>43088</v>
      </c>
      <c r="AC29" s="18">
        <f t="shared" si="63"/>
        <v>43089</v>
      </c>
      <c r="AD29" s="18">
        <f t="shared" si="63"/>
        <v>43090</v>
      </c>
      <c r="AE29" s="18">
        <f t="shared" si="63"/>
        <v>43091</v>
      </c>
      <c r="AF29" s="18">
        <f t="shared" si="63"/>
        <v>43092</v>
      </c>
    </row>
    <row r="30" spans="2:37" ht="15.75" customHeight="1" x14ac:dyDescent="0.25">
      <c r="B30" s="18">
        <f t="shared" ref="B30:H30" si="64">IF(MONTH($B$24)&lt;&gt;MONTH($B$24-WEEKDAY($B$24,Start_Day)+(COLUMN(B30)-COLUMN($B$26)+29)),"",$B$24-WEEKDAY($B$24,Start_Day)+(COLUMN(B30)-COLUMN($B$26)+29))</f>
        <v>42820</v>
      </c>
      <c r="C30" s="18">
        <f t="shared" si="64"/>
        <v>42821</v>
      </c>
      <c r="D30" s="18">
        <f t="shared" si="64"/>
        <v>42822</v>
      </c>
      <c r="E30" s="18">
        <f t="shared" si="64"/>
        <v>42823</v>
      </c>
      <c r="F30" s="18">
        <f t="shared" si="64"/>
        <v>42824</v>
      </c>
      <c r="G30" s="18">
        <f t="shared" si="64"/>
        <v>42825</v>
      </c>
      <c r="H30" s="18" t="str">
        <f t="shared" si="64"/>
        <v/>
      </c>
      <c r="I30" s="69"/>
      <c r="J30" s="18">
        <f t="shared" ref="J30:P30" si="65">IF(MONTH($J$24)&lt;&gt;MONTH($J$24-WEEKDAY($J$24,Start_Day)+(COLUMN(J30)-COLUMN($J$26)+29)),"",$J$24-WEEKDAY($J$24,Start_Day)+(COLUMN(J30)-COLUMN($J$26)+29))</f>
        <v>42911</v>
      </c>
      <c r="K30" s="18">
        <f t="shared" si="65"/>
        <v>42912</v>
      </c>
      <c r="L30" s="18">
        <f t="shared" si="65"/>
        <v>42913</v>
      </c>
      <c r="M30" s="18">
        <f t="shared" si="65"/>
        <v>42914</v>
      </c>
      <c r="N30" s="18">
        <f t="shared" si="65"/>
        <v>42915</v>
      </c>
      <c r="O30" s="18">
        <f t="shared" si="65"/>
        <v>42916</v>
      </c>
      <c r="P30" s="18" t="str">
        <f t="shared" si="65"/>
        <v/>
      </c>
      <c r="Q30" s="69"/>
      <c r="R30" s="18">
        <f t="shared" ref="R30:X30" si="66">IF(MONTH($R$24)&lt;&gt;MONTH($R$24-WEEKDAY($R$24,Start_Day)+(COLUMN(R30)-COLUMN($R$26)+29)),"",$R$24-WEEKDAY($R$24,Start_Day)+(COLUMN(R30)-COLUMN($R$26)+29))</f>
        <v>43002</v>
      </c>
      <c r="S30" s="18">
        <f t="shared" si="66"/>
        <v>43003</v>
      </c>
      <c r="T30" s="18">
        <f t="shared" si="66"/>
        <v>43004</v>
      </c>
      <c r="U30" s="18">
        <f t="shared" si="66"/>
        <v>43005</v>
      </c>
      <c r="V30" s="18">
        <f t="shared" si="66"/>
        <v>43006</v>
      </c>
      <c r="W30" s="18">
        <f t="shared" si="66"/>
        <v>43007</v>
      </c>
      <c r="X30" s="18">
        <f t="shared" si="66"/>
        <v>43008</v>
      </c>
      <c r="Y30" s="69"/>
      <c r="Z30" s="18">
        <f t="shared" ref="Z30:AF30" si="67">IF(MONTH($Z$24)&lt;&gt;MONTH($Z$24-WEEKDAY($Z$24,Start_Day)+(COLUMN(Z30)-COLUMN($Z$26)+29)),"",$Z$24-WEEKDAY($Z$24,Start_Day)+(COLUMN(Z30)-COLUMN($Z$26)+29))</f>
        <v>43093</v>
      </c>
      <c r="AA30" s="18">
        <f t="shared" si="67"/>
        <v>43094</v>
      </c>
      <c r="AB30" s="18">
        <f t="shared" si="67"/>
        <v>43095</v>
      </c>
      <c r="AC30" s="18">
        <f t="shared" si="67"/>
        <v>43096</v>
      </c>
      <c r="AD30" s="18">
        <f t="shared" si="67"/>
        <v>43097</v>
      </c>
      <c r="AE30" s="18">
        <f t="shared" si="67"/>
        <v>43098</v>
      </c>
      <c r="AF30" s="18">
        <f t="shared" si="67"/>
        <v>43099</v>
      </c>
    </row>
    <row r="31" spans="2:37" ht="15.75" customHeight="1" x14ac:dyDescent="0.25">
      <c r="B31" s="18" t="str">
        <f t="shared" ref="B31:H31" si="68">IF(MONTH($B$24)&lt;&gt;MONTH($B$24-WEEKDAY($B$24,Start_Day)+(COLUMN(B31)-COLUMN($B$26)+36)),"",$B$24-WEEKDAY($B$24,Start_Day)+(COLUMN(B31)-COLUMN($B$26)+36))</f>
        <v/>
      </c>
      <c r="C31" s="18" t="str">
        <f t="shared" si="68"/>
        <v/>
      </c>
      <c r="D31" s="18" t="str">
        <f t="shared" si="68"/>
        <v/>
      </c>
      <c r="E31" s="18" t="str">
        <f t="shared" si="68"/>
        <v/>
      </c>
      <c r="F31" s="18" t="str">
        <f t="shared" si="68"/>
        <v/>
      </c>
      <c r="G31" s="18" t="str">
        <f t="shared" si="68"/>
        <v/>
      </c>
      <c r="H31" s="18" t="str">
        <f t="shared" si="68"/>
        <v/>
      </c>
      <c r="J31" s="18" t="str">
        <f t="shared" ref="J31:P31" si="69">IF(MONTH($J$24)&lt;&gt;MONTH($J$24-WEEKDAY($J$24,Start_Day)+(COLUMN(J31)-COLUMN($J$26)+36)),"",$J$24-WEEKDAY($J$24,Start_Day)+(COLUMN(J31)-COLUMN($J$26)+36))</f>
        <v/>
      </c>
      <c r="K31" s="18" t="str">
        <f t="shared" si="69"/>
        <v/>
      </c>
      <c r="L31" s="18" t="str">
        <f t="shared" si="69"/>
        <v/>
      </c>
      <c r="M31" s="18" t="str">
        <f t="shared" si="69"/>
        <v/>
      </c>
      <c r="N31" s="18" t="str">
        <f t="shared" si="69"/>
        <v/>
      </c>
      <c r="O31" s="18" t="str">
        <f t="shared" si="69"/>
        <v/>
      </c>
      <c r="P31" s="18" t="str">
        <f t="shared" si="69"/>
        <v/>
      </c>
      <c r="R31" s="18" t="str">
        <f t="shared" ref="R31:X31" si="70">IF(MONTH($R$24)&lt;&gt;MONTH($R$24-WEEKDAY($R$24,Start_Day)+(COLUMN(R31)-COLUMN($R$26)+36)),"",$R$24-WEEKDAY($R$24,Start_Day)+(COLUMN(R31)-COLUMN($R$26)+36))</f>
        <v/>
      </c>
      <c r="S31" s="18" t="str">
        <f t="shared" si="70"/>
        <v/>
      </c>
      <c r="T31" s="18" t="str">
        <f t="shared" si="70"/>
        <v/>
      </c>
      <c r="U31" s="18" t="str">
        <f t="shared" si="70"/>
        <v/>
      </c>
      <c r="V31" s="18" t="str">
        <f t="shared" si="70"/>
        <v/>
      </c>
      <c r="W31" s="18" t="str">
        <f t="shared" si="70"/>
        <v/>
      </c>
      <c r="X31" s="18" t="str">
        <f t="shared" si="70"/>
        <v/>
      </c>
      <c r="Z31" s="18">
        <f t="shared" ref="Z31:AF31" si="71">IF(MONTH($Z$24)&lt;&gt;MONTH($Z$24-WEEKDAY($Z$24,Start_Day)+(COLUMN(Z31)-COLUMN($Z$26)+36)),"",$Z$24-WEEKDAY($Z$24,Start_Day)+(COLUMN(Z31)-COLUMN($Z$26)+36))</f>
        <v>43100</v>
      </c>
      <c r="AA31" s="18" t="str">
        <f t="shared" si="71"/>
        <v/>
      </c>
      <c r="AB31" s="18" t="str">
        <f t="shared" si="71"/>
        <v/>
      </c>
      <c r="AC31" s="18" t="str">
        <f t="shared" si="71"/>
        <v/>
      </c>
      <c r="AD31" s="18" t="str">
        <f t="shared" si="71"/>
        <v/>
      </c>
      <c r="AE31" s="18" t="str">
        <f t="shared" si="71"/>
        <v/>
      </c>
      <c r="AF31" s="18" t="str">
        <f t="shared" si="71"/>
        <v/>
      </c>
    </row>
    <row r="33" spans="2:36" ht="20.100000000000001" customHeight="1" x14ac:dyDescent="0.25">
      <c r="B33" s="66" t="s">
        <v>23</v>
      </c>
      <c r="C33" s="66"/>
      <c r="D33" s="66" t="s">
        <v>24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R33" s="66" t="s">
        <v>23</v>
      </c>
      <c r="S33" s="66"/>
      <c r="T33" s="66" t="s">
        <v>40</v>
      </c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6" s="1" customFormat="1" ht="6.95" customHeigh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2:36" s="19" customFormat="1" ht="18" customHeight="1" x14ac:dyDescent="0.25">
      <c r="B35" s="62">
        <f>DATE(Year+IF(month_n&gt;1,1,0),1,1)</f>
        <v>42736</v>
      </c>
      <c r="C35" s="62"/>
      <c r="D35" s="58" t="s">
        <v>26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R35" s="67">
        <v>41500</v>
      </c>
      <c r="S35" s="59"/>
      <c r="T35" s="58" t="s">
        <v>36</v>
      </c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J35" s="23"/>
    </row>
    <row r="36" spans="2:36" s="19" customFormat="1" ht="18" customHeight="1" x14ac:dyDescent="0.25">
      <c r="B36" s="62">
        <f>DATE(Year+IF(month_n&gt;2,1,0),2,14)</f>
        <v>42780</v>
      </c>
      <c r="C36" s="62"/>
      <c r="D36" s="58" t="s">
        <v>29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R36" s="67">
        <v>41292</v>
      </c>
      <c r="S36" s="59"/>
      <c r="T36" s="58" t="s">
        <v>41</v>
      </c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I36" s="20"/>
    </row>
    <row r="37" spans="2:36" s="19" customFormat="1" ht="18" customHeight="1" x14ac:dyDescent="0.25">
      <c r="B37" s="62">
        <f>IF(AND(Year&gt;1900,Year&lt;2199),IF(month_n&lt;=4,DOLLAR(("4/"&amp;(Year))/7+MOD(19*MOD((Year),19)-7,30)*14%,)*7-8,DOLLAR(("4/"&amp;(Year+1))/7+MOD(19*MOD((Year+1),19)-9,30)*14%,)*7-8),0)</f>
        <v>42839</v>
      </c>
      <c r="C37" s="62"/>
      <c r="D37" s="58" t="s">
        <v>30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R37" s="67">
        <v>41450</v>
      </c>
      <c r="S37" s="59"/>
      <c r="T37" s="58" t="s">
        <v>87</v>
      </c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</row>
    <row r="38" spans="2:36" s="19" customFormat="1" ht="18" customHeight="1" x14ac:dyDescent="0.25">
      <c r="B38" s="62">
        <f>IF(AND(Year&gt;1900,Year&lt;2199),IF(month_n&lt;=4,DOLLAR(("4/"&amp;(Year))/7+MOD(19*MOD((Year),19)-7,30)*14%,)*7-6,DOLLAR(("4/"&amp;(Year+1))/7+MOD(19*MOD((Year+1),19)-7,30)*14%,)*7-6),0)</f>
        <v>42841</v>
      </c>
      <c r="C38" s="62"/>
      <c r="D38" s="58" t="s">
        <v>27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R38" s="67"/>
      <c r="S38" s="59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</row>
    <row r="39" spans="2:36" s="19" customFormat="1" ht="18" customHeight="1" x14ac:dyDescent="0.25">
      <c r="B39" s="62">
        <f>IF(AND(Year&gt;1900,Year&lt;2199),IF(month_n&lt;=4,DOLLAR(("4/"&amp;(Year))/7+MOD(19*MOD((Year),19)-7,30)*14%,)*7-5,DOLLAR(("4/"&amp;(Year+1))/7+MOD(19*MOD((Year+1),19)-7,30)*14%,)*7-5),0)</f>
        <v>42842</v>
      </c>
      <c r="C39" s="62"/>
      <c r="D39" s="58" t="s">
        <v>31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R39" s="59"/>
      <c r="S39" s="59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</row>
    <row r="40" spans="2:36" s="19" customFormat="1" ht="18" customHeight="1" x14ac:dyDescent="0.25">
      <c r="B40" s="62">
        <f>DATE(Year+IF(month_n&gt;7,1,0),7,4)</f>
        <v>42920</v>
      </c>
      <c r="C40" s="62"/>
      <c r="D40" s="58" t="s">
        <v>34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R40" s="59"/>
      <c r="S40" s="59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</row>
    <row r="41" spans="2:36" s="19" customFormat="1" ht="18" customHeight="1" x14ac:dyDescent="0.25">
      <c r="B41" s="62">
        <f>DATE(Year+IF(month_n&gt;10,1,0),10,31)</f>
        <v>43039</v>
      </c>
      <c r="C41" s="62"/>
      <c r="D41" s="58" t="s">
        <v>28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R41" s="59"/>
      <c r="S41" s="59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</row>
    <row r="42" spans="2:36" s="19" customFormat="1" ht="18" customHeight="1" x14ac:dyDescent="0.25">
      <c r="B42" s="62">
        <f>DATE(Year,11,CHOOSE(WEEKDAY(DATE(Year,11,1)),26,25,24,23,22,28,27))</f>
        <v>43062</v>
      </c>
      <c r="C42" s="62"/>
      <c r="D42" s="58" t="s">
        <v>38</v>
      </c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R42" s="59"/>
      <c r="S42" s="59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</row>
    <row r="43" spans="2:36" s="19" customFormat="1" ht="18" customHeight="1" x14ac:dyDescent="0.25">
      <c r="B43" s="62">
        <f>DATE(Year+IF(month_n&gt;12,1,0),12,24)</f>
        <v>43093</v>
      </c>
      <c r="C43" s="62"/>
      <c r="D43" s="58" t="s">
        <v>33</v>
      </c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R43" s="59"/>
      <c r="S43" s="59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</row>
    <row r="44" spans="2:36" s="19" customFormat="1" ht="18" customHeight="1" x14ac:dyDescent="0.25">
      <c r="B44" s="62">
        <f>DATE(Year+IF(month_n&gt;12,1,0),12,25)</f>
        <v>43094</v>
      </c>
      <c r="C44" s="62"/>
      <c r="D44" s="58" t="s">
        <v>32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R44" s="59"/>
      <c r="S44" s="59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</row>
    <row r="45" spans="2:36" s="19" customFormat="1" ht="18" customHeight="1" x14ac:dyDescent="0.25">
      <c r="B45" s="62">
        <f>DATE(Year+IF(month_n&gt;12,1,0),12,31)</f>
        <v>43100</v>
      </c>
      <c r="C45" s="62"/>
      <c r="D45" s="58" t="s">
        <v>25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R45" s="59"/>
      <c r="S45" s="59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</row>
    <row r="46" spans="2:36" s="19" customFormat="1" ht="18" customHeight="1" x14ac:dyDescent="0.25">
      <c r="B46" s="62">
        <f>DATE(Year+IF(month_n&gt;9,1,0),9,1)+IF(2 &lt; WEEKDAY(DATE(Year+IF(month_n&gt;9,1,0),9,1)), 7 - WEEKDAY(DATE(Year+IF(month_n&gt;9,1,0),9,1)) + 2, 2 - WEEKDAY(DATE(Year+IF(month_n&gt;9,1,0),9,1)))</f>
        <v>42982</v>
      </c>
      <c r="C46" s="62"/>
      <c r="D46" s="58" t="s">
        <v>88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R46" s="59"/>
      <c r="S46" s="59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</row>
    <row r="47" spans="2:36" s="19" customFormat="1" ht="18" customHeight="1" x14ac:dyDescent="0.25">
      <c r="B47" s="62"/>
      <c r="C47" s="62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R47" s="59"/>
      <c r="S47" s="59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</row>
    <row r="48" spans="2:36" s="19" customFormat="1" ht="18" customHeight="1" x14ac:dyDescent="0.25">
      <c r="B48" s="62"/>
      <c r="C48" s="62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R48" s="59"/>
      <c r="S48" s="59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</row>
    <row r="49" spans="2:55" s="19" customFormat="1" ht="18" customHeight="1" x14ac:dyDescent="0.25">
      <c r="B49" s="62"/>
      <c r="C49" s="62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R49" s="59"/>
      <c r="S49" s="59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</row>
    <row r="50" spans="2:55" s="19" customFormat="1" ht="18" customHeight="1" x14ac:dyDescent="0.25">
      <c r="B50" s="62"/>
      <c r="C50" s="62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R50" s="59"/>
      <c r="S50" s="59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</row>
    <row r="51" spans="2:55" s="19" customFormat="1" ht="18" customHeight="1" x14ac:dyDescent="0.25">
      <c r="B51" s="62"/>
      <c r="C51" s="62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R51" s="59"/>
      <c r="S51" s="59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</row>
    <row r="52" spans="2:55" s="19" customFormat="1" ht="18" customHeight="1" x14ac:dyDescent="0.25">
      <c r="B52" s="62"/>
      <c r="C52" s="62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R52" s="59"/>
      <c r="S52" s="59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</row>
    <row r="53" spans="2:55" s="19" customFormat="1" ht="18" customHeight="1" x14ac:dyDescent="0.25">
      <c r="B53" s="62"/>
      <c r="C53" s="62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R53" s="59"/>
      <c r="S53" s="59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</row>
    <row r="54" spans="2:55" s="19" customFormat="1" ht="18" customHeight="1" x14ac:dyDescent="0.25">
      <c r="B54" s="62"/>
      <c r="C54" s="6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R54" s="59"/>
      <c r="S54" s="59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</row>
    <row r="55" spans="2:55" s="19" customFormat="1" ht="18" customHeight="1" x14ac:dyDescent="0.25">
      <c r="B55" s="62"/>
      <c r="C55" s="62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R55" s="59"/>
      <c r="S55" s="59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</row>
    <row r="56" spans="2:55" s="19" customFormat="1" ht="18" customHeight="1" x14ac:dyDescent="0.25">
      <c r="B56" s="62"/>
      <c r="C56" s="62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R56" s="59"/>
      <c r="S56" s="59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</row>
    <row r="57" spans="2:55" s="19" customFormat="1" ht="18" customHeight="1" x14ac:dyDescent="0.25">
      <c r="B57" s="62"/>
      <c r="C57" s="62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R57" s="59"/>
      <c r="S57" s="59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</row>
    <row r="58" spans="2:55" s="19" customFormat="1" ht="18" customHeight="1" x14ac:dyDescent="0.25">
      <c r="B58" s="62"/>
      <c r="C58" s="62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R58" s="59"/>
      <c r="S58" s="59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</row>
    <row r="59" spans="2:55" s="19" customFormat="1" ht="18" customHeight="1" x14ac:dyDescent="0.25">
      <c r="B59" s="62"/>
      <c r="C59" s="62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R59" s="59"/>
      <c r="S59" s="59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</row>
    <row r="60" spans="2:55" s="19" customFormat="1" ht="18" customHeight="1" x14ac:dyDescent="0.25">
      <c r="B60" s="62"/>
      <c r="C60" s="62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R60" s="59"/>
      <c r="S60" s="59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</row>
    <row r="61" spans="2:55" s="19" customFormat="1" ht="18" customHeight="1" x14ac:dyDescent="0.25">
      <c r="B61" s="62"/>
      <c r="C61" s="62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R61" s="59"/>
      <c r="S61" s="59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</row>
    <row r="62" spans="2:55" s="9" customFormat="1" ht="12.75" x14ac:dyDescent="0.25"/>
    <row r="63" spans="2:55" x14ac:dyDescent="0.25">
      <c r="B63" s="63" t="s">
        <v>86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R63" s="64" t="str">
        <f ca="1">"© "&amp;YEAR(TODAY())&amp;" Spreadsheet123 LTD. All rights reserved"</f>
        <v>© 2017 Spreadsheet123 LTD. All rights reserved</v>
      </c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</row>
  </sheetData>
  <mergeCells count="132">
    <mergeCell ref="R38:S38"/>
    <mergeCell ref="Z6:AF6"/>
    <mergeCell ref="AI15:AK16"/>
    <mergeCell ref="Z24:AF24"/>
    <mergeCell ref="R15:X15"/>
    <mergeCell ref="Z15:AF15"/>
    <mergeCell ref="J15:P15"/>
    <mergeCell ref="Y6:Y30"/>
    <mergeCell ref="B6:H6"/>
    <mergeCell ref="B36:C36"/>
    <mergeCell ref="J6:P6"/>
    <mergeCell ref="R6:X6"/>
    <mergeCell ref="B24:H24"/>
    <mergeCell ref="J24:P24"/>
    <mergeCell ref="R24:X24"/>
    <mergeCell ref="Q6:Q30"/>
    <mergeCell ref="I6:I30"/>
    <mergeCell ref="B15:H15"/>
    <mergeCell ref="B33:C33"/>
    <mergeCell ref="T33:AF33"/>
    <mergeCell ref="R37:S37"/>
    <mergeCell ref="B35:C35"/>
    <mergeCell ref="R33:S33"/>
    <mergeCell ref="R35:S35"/>
    <mergeCell ref="R36:S36"/>
    <mergeCell ref="B37:C37"/>
    <mergeCell ref="B41:C41"/>
    <mergeCell ref="B44:C44"/>
    <mergeCell ref="B40:C40"/>
    <mergeCell ref="B50:C50"/>
    <mergeCell ref="D33:P33"/>
    <mergeCell ref="D45:P45"/>
    <mergeCell ref="D35:P35"/>
    <mergeCell ref="D37:P37"/>
    <mergeCell ref="D48:P48"/>
    <mergeCell ref="D49:P49"/>
    <mergeCell ref="D40:P40"/>
    <mergeCell ref="D42:P42"/>
    <mergeCell ref="B43:C43"/>
    <mergeCell ref="D41:P41"/>
    <mergeCell ref="D36:P36"/>
    <mergeCell ref="D43:P43"/>
    <mergeCell ref="D44:P44"/>
    <mergeCell ref="R39:S39"/>
    <mergeCell ref="D38:P38"/>
    <mergeCell ref="B60:C60"/>
    <mergeCell ref="B63:P63"/>
    <mergeCell ref="B61:C61"/>
    <mergeCell ref="D60:P60"/>
    <mergeCell ref="D61:P61"/>
    <mergeCell ref="B59:C59"/>
    <mergeCell ref="R63:AF63"/>
    <mergeCell ref="D59:P59"/>
    <mergeCell ref="R60:S60"/>
    <mergeCell ref="R61:S61"/>
    <mergeCell ref="R59:S59"/>
    <mergeCell ref="T60:AF60"/>
    <mergeCell ref="T61:AF61"/>
    <mergeCell ref="T59:AF59"/>
    <mergeCell ref="B38:C38"/>
    <mergeCell ref="D46:P46"/>
    <mergeCell ref="D47:P47"/>
    <mergeCell ref="D53:P53"/>
    <mergeCell ref="D50:P50"/>
    <mergeCell ref="D51:P51"/>
    <mergeCell ref="D52:P52"/>
    <mergeCell ref="B56:C56"/>
    <mergeCell ref="B52:C52"/>
    <mergeCell ref="B54:C54"/>
    <mergeCell ref="B55:C55"/>
    <mergeCell ref="B53:C53"/>
    <mergeCell ref="B51:C51"/>
    <mergeCell ref="B45:C45"/>
    <mergeCell ref="R43:S43"/>
    <mergeCell ref="D58:P58"/>
    <mergeCell ref="R52:S52"/>
    <mergeCell ref="R54:S54"/>
    <mergeCell ref="D56:P56"/>
    <mergeCell ref="D57:P57"/>
    <mergeCell ref="D55:P55"/>
    <mergeCell ref="B49:C49"/>
    <mergeCell ref="B42:C42"/>
    <mergeCell ref="B57:C57"/>
    <mergeCell ref="B58:C58"/>
    <mergeCell ref="T56:AF56"/>
    <mergeCell ref="T57:AF57"/>
    <mergeCell ref="T58:AF58"/>
    <mergeCell ref="B39:C39"/>
    <mergeCell ref="D39:P39"/>
    <mergeCell ref="R58:S58"/>
    <mergeCell ref="R57:S57"/>
    <mergeCell ref="R53:S53"/>
    <mergeCell ref="R50:S50"/>
    <mergeCell ref="R56:S56"/>
    <mergeCell ref="B48:C48"/>
    <mergeCell ref="R42:S42"/>
    <mergeCell ref="R49:S49"/>
    <mergeCell ref="R55:S55"/>
    <mergeCell ref="T48:AF48"/>
    <mergeCell ref="T49:AF49"/>
    <mergeCell ref="T50:AF50"/>
    <mergeCell ref="T51:AF51"/>
    <mergeCell ref="T52:AF52"/>
    <mergeCell ref="T53:AF53"/>
    <mergeCell ref="T54:AF54"/>
    <mergeCell ref="T55:AF55"/>
    <mergeCell ref="D54:P54"/>
    <mergeCell ref="T41:AF41"/>
    <mergeCell ref="T42:AF42"/>
    <mergeCell ref="T43:AF43"/>
    <mergeCell ref="T44:AF44"/>
    <mergeCell ref="T45:AF45"/>
    <mergeCell ref="T46:AF46"/>
    <mergeCell ref="T47:AF47"/>
    <mergeCell ref="R51:S51"/>
    <mergeCell ref="A1:AG1"/>
    <mergeCell ref="B4:AF4"/>
    <mergeCell ref="B46:C46"/>
    <mergeCell ref="B47:C47"/>
    <mergeCell ref="T35:AF35"/>
    <mergeCell ref="T36:AF36"/>
    <mergeCell ref="T37:AF37"/>
    <mergeCell ref="T38:AF38"/>
    <mergeCell ref="T39:AF39"/>
    <mergeCell ref="T40:AF40"/>
    <mergeCell ref="R40:S40"/>
    <mergeCell ref="R48:S48"/>
    <mergeCell ref="R41:S41"/>
    <mergeCell ref="R44:S44"/>
    <mergeCell ref="R47:S47"/>
    <mergeCell ref="R46:S46"/>
    <mergeCell ref="R45:S45"/>
  </mergeCells>
  <phoneticPr fontId="2" type="noConversion"/>
  <conditionalFormatting sqref="B8:H13 J8:P13 R8:X13 Z8:AF13 B17:H22 J17:P22 R17:X22 Z17:AF22 B26:H31 J26:P31 R26:X31 Z26:AF31">
    <cfRule type="expression" dxfId="677" priority="1" stopIfTrue="1">
      <formula>MATCH(B8,date_of_event,0)</formula>
    </cfRule>
    <cfRule type="cellIs" dxfId="676" priority="2" stopIfTrue="1" operator="equal">
      <formula>""</formula>
    </cfRule>
    <cfRule type="expression" dxfId="675" priority="3" stopIfTrue="1">
      <formula>MATCH(B8,date_of_per_event,0)</formula>
    </cfRule>
  </conditionalFormatting>
  <dataValidations count="2">
    <dataValidation type="list" allowBlank="1" showInputMessage="1" showErrorMessage="1" sqref="AJ20">
      <formula1>month_list</formula1>
    </dataValidation>
    <dataValidation type="list" allowBlank="1" showInputMessage="1" showErrorMessage="1" sqref="AJ22">
      <formula1>Day</formula1>
    </dataValidation>
  </dataValidations>
  <hyperlinks>
    <hyperlink ref="B63" r:id="rId1" display="www.spreadsheet123.com/calendars-organisers"/>
    <hyperlink ref="B63:P63" r:id="rId2" tooltip="Spreadsheet123 Calendar Templates" display="Calendar Templates by Spreadsheet123.com"/>
  </hyperlinks>
  <printOptions horizontalCentered="1" verticalCentered="1"/>
  <pageMargins left="0.19685039370078741" right="0.19685039370078741" top="0.19685039370078741" bottom="0.19685039370078741" header="0.31496062992125984" footer="0.11811023622047245"/>
  <pageSetup paperSize="9" scale="80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Q35"/>
  <sheetViews>
    <sheetView showGridLines="0" workbookViewId="0">
      <selection sqref="A1:N1"/>
    </sheetView>
  </sheetViews>
  <sheetFormatPr defaultRowHeight="14.25" x14ac:dyDescent="0.25"/>
  <cols>
    <col min="1" max="1" width="4.7109375" style="2" customWidth="1"/>
    <col min="2" max="2" width="20.7109375" style="2" customWidth="1"/>
    <col min="3" max="3" width="4.7109375" style="2" customWidth="1"/>
    <col min="4" max="4" width="20.7109375" style="2" customWidth="1"/>
    <col min="5" max="5" width="4.7109375" style="2" customWidth="1"/>
    <col min="6" max="6" width="20.7109375" style="2" customWidth="1"/>
    <col min="7" max="7" width="4.7109375" style="2" customWidth="1"/>
    <col min="8" max="8" width="20.7109375" style="2" customWidth="1"/>
    <col min="9" max="9" width="4.7109375" style="2" customWidth="1"/>
    <col min="10" max="10" width="20.7109375" style="2" customWidth="1"/>
    <col min="11" max="11" width="4.7109375" style="2" customWidth="1"/>
    <col min="12" max="12" width="20.7109375" style="2" customWidth="1"/>
    <col min="13" max="13" width="4.7109375" style="2" customWidth="1"/>
    <col min="14" max="14" width="20.7109375" style="2" customWidth="1"/>
    <col min="15" max="15" width="1.7109375" style="2" customWidth="1"/>
    <col min="16" max="16384" width="9.140625" style="2"/>
  </cols>
  <sheetData>
    <row r="1" spans="1:14" ht="38.25" thickBot="1" x14ac:dyDescent="0.3">
      <c r="A1" s="90">
        <f>DATE(Year,Month+8,1)</f>
        <v>42979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30.75" thickTop="1" x14ac:dyDescent="0.25">
      <c r="A2" s="82" t="str">
        <f>IF(Start_Day=2,"Mon","Sun")</f>
        <v>Sun</v>
      </c>
      <c r="B2" s="82"/>
      <c r="C2" s="82" t="str">
        <f>IF(Start_Day=2,"Tue","Mon")</f>
        <v>Mon</v>
      </c>
      <c r="D2" s="82"/>
      <c r="E2" s="82" t="str">
        <f>IF(Start_Day=2,"Wed","Tue")</f>
        <v>Tue</v>
      </c>
      <c r="F2" s="82"/>
      <c r="G2" s="82" t="str">
        <f>IF(Start_Day=2,"Thu","Wed")</f>
        <v>Wed</v>
      </c>
      <c r="H2" s="82"/>
      <c r="I2" s="82" t="str">
        <f>IF(Start_Day=2,"Fri","Thu")</f>
        <v>Thu</v>
      </c>
      <c r="J2" s="82"/>
      <c r="K2" s="82" t="str">
        <f>IF(Start_Day=2,"Sat","Fri")</f>
        <v>Fri</v>
      </c>
      <c r="L2" s="82"/>
      <c r="M2" s="83" t="str">
        <f>IF(Start_Day=2,"Sun","Sat")</f>
        <v>Sat</v>
      </c>
      <c r="N2" s="83"/>
    </row>
    <row r="3" spans="1:14" ht="21" customHeight="1" x14ac:dyDescent="0.25">
      <c r="A3" s="30" t="str">
        <f>IF(MONTH($A$1)&lt;&gt;MONTH($A$1-WEEKDAY($A$1,Start_Day)+(COLUMN(A3)-COLUMN($A$3)+1)),"",$A$1-WEEKDAY($A$1,Start_Day)+(COLUMN(A3)-COLUMN($A$3)+1))</f>
        <v/>
      </c>
      <c r="B3" s="28" t="str">
        <f>IF(ISERROR(MATCH(A3,date_of_event,0)),"",INDEX(events,MATCH(A3,date_of_event,0)))</f>
        <v/>
      </c>
      <c r="C3" s="30" t="str">
        <f>IF(MONTH($A$1)&lt;&gt;MONTH($A$1-WEEKDAY($A$1,Start_Day)+(COLUMN(B3)-COLUMN($A$3)+1)),"",$A$1-WEEKDAY($A$1,Start_Day)+(COLUMN(B3)-COLUMN($A$3)+1))</f>
        <v/>
      </c>
      <c r="D3" s="28" t="str">
        <f>IF(ISERROR(MATCH(C3,date_of_event,0)),"",INDEX(events,MATCH(C3,date_of_event,0)))</f>
        <v/>
      </c>
      <c r="E3" s="30" t="str">
        <f>IF(MONTH($A$1)&lt;&gt;MONTH($A$1-WEEKDAY($A$1,Start_Day)+(COLUMN(C3)-COLUMN($A$3)+1)),"",$A$1-WEEKDAY($A$1,Start_Day)+(COLUMN(C3)-COLUMN($A$3)+1))</f>
        <v/>
      </c>
      <c r="F3" s="28" t="str">
        <f>IF(ISERROR(MATCH(E3,date_of_event,0)),"",INDEX(events,MATCH(E3,date_of_event,0)))</f>
        <v/>
      </c>
      <c r="G3" s="30" t="str">
        <f>IF(MONTH($A$1)&lt;&gt;MONTH($A$1-WEEKDAY($A$1,Start_Day)+(COLUMN(D3)-COLUMN($A$3)+1)),"",$A$1-WEEKDAY($A$1,Start_Day)+(COLUMN(D3)-COLUMN($A$3)+1))</f>
        <v/>
      </c>
      <c r="H3" s="28" t="str">
        <f>IF(ISERROR(MATCH(G3,date_of_event,0)),"",INDEX(events,MATCH(G3,date_of_event,0)))</f>
        <v/>
      </c>
      <c r="I3" s="30" t="str">
        <f>IF(MONTH($A$1)&lt;&gt;MONTH($A$1-WEEKDAY($A$1,Start_Day)+(COLUMN(E3)-COLUMN($A$3)+1)),"",$A$1-WEEKDAY($A$1,Start_Day)+(COLUMN(E3)-COLUMN($A$3)+1))</f>
        <v/>
      </c>
      <c r="J3" s="28" t="str">
        <f>IF(ISERROR(MATCH(I3,date_of_event,0)),"",INDEX(events,MATCH(I3,date_of_event,0)))</f>
        <v/>
      </c>
      <c r="K3" s="30">
        <f>IF(MONTH($A$1)&lt;&gt;MONTH($A$1-WEEKDAY($A$1,Start_Day)+(COLUMN(F3)-COLUMN($A$3)+1)),"",$A$1-WEEKDAY($A$1,Start_Day)+(COLUMN(F3)-COLUMN($A$3)+1))</f>
        <v>42979</v>
      </c>
      <c r="L3" s="28" t="str">
        <f>IF(ISERROR(MATCH(K3,date_of_event,0)),"",INDEX(events,MATCH(K3,date_of_event,0)))</f>
        <v/>
      </c>
      <c r="M3" s="31">
        <f>IF(MONTH($A$1)&lt;&gt;MONTH($A$1-WEEKDAY($A$1,Start_Day)+(COLUMN(G3)-COLUMN($A$3)+1)),"",$A$1-WEEKDAY($A$1,Start_Day)+(COLUMN(G3)-COLUMN($A$3)+1))</f>
        <v>42980</v>
      </c>
      <c r="N3" s="29" t="str">
        <f>IF(ISERROR(MATCH(M3,date_of_event,0)),"",INDEX(events,MATCH(M3,date_of_event,0)))</f>
        <v/>
      </c>
    </row>
    <row r="4" spans="1:14" ht="21" customHeight="1" x14ac:dyDescent="0.25">
      <c r="A4" s="72" t="str">
        <f>IF(ISERROR(MATCH(A3,date_of_per_event,0)),"",INDEX(personal_events,MATCH(A3,date_of_per_event,0)))</f>
        <v/>
      </c>
      <c r="B4" s="72"/>
      <c r="C4" s="72" t="str">
        <f>IF(ISERROR(MATCH(C3,date_of_per_event,0)),"",INDEX(personal_events,MATCH(C3,date_of_per_event,0)))</f>
        <v/>
      </c>
      <c r="D4" s="72"/>
      <c r="E4" s="72" t="str">
        <f>IF(ISERROR(MATCH(E3,date_of_per_event,0)),"",INDEX(personal_events,MATCH(E3,date_of_per_event,0)))</f>
        <v/>
      </c>
      <c r="F4" s="74"/>
      <c r="G4" s="72" t="str">
        <f>IF(ISERROR(MATCH(G3,date_of_per_event,0)),"",INDEX(personal_events,MATCH(G3,date_of_per_event,0)))</f>
        <v/>
      </c>
      <c r="H4" s="72"/>
      <c r="I4" s="72" t="str">
        <f>IF(ISERROR(MATCH(I3,date_of_per_event,0)),"",INDEX(personal_events,MATCH(I3,date_of_per_event,0)))</f>
        <v/>
      </c>
      <c r="J4" s="72"/>
      <c r="K4" s="72" t="str">
        <f>IF(ISERROR(MATCH(K3,date_of_per_event,0)),"",INDEX(personal_events,MATCH(K3,date_of_per_event,0)))</f>
        <v/>
      </c>
      <c r="L4" s="72"/>
      <c r="M4" s="73" t="str">
        <f>IF(ISERROR(MATCH(M3,date_of_per_event,0)),"",INDEX(personal_events,MATCH(M3,date_of_per_event,0)))</f>
        <v/>
      </c>
      <c r="N4" s="73"/>
    </row>
    <row r="5" spans="1:14" ht="21" customHeight="1" x14ac:dyDescent="0.25">
      <c r="A5" s="72"/>
      <c r="B5" s="72"/>
      <c r="C5" s="72"/>
      <c r="D5" s="72"/>
      <c r="E5" s="72"/>
      <c r="F5" s="74"/>
      <c r="G5" s="72"/>
      <c r="H5" s="72"/>
      <c r="I5" s="72"/>
      <c r="J5" s="72"/>
      <c r="K5" s="72"/>
      <c r="L5" s="72"/>
      <c r="M5" s="73"/>
      <c r="N5" s="73"/>
    </row>
    <row r="6" spans="1:14" ht="21" customHeight="1" x14ac:dyDescent="0.25">
      <c r="A6" s="75"/>
      <c r="B6" s="75"/>
      <c r="C6" s="75"/>
      <c r="D6" s="75"/>
      <c r="E6" s="75"/>
      <c r="F6" s="88"/>
      <c r="G6" s="75"/>
      <c r="H6" s="75"/>
      <c r="I6" s="75"/>
      <c r="J6" s="75"/>
      <c r="K6" s="75"/>
      <c r="L6" s="75"/>
      <c r="M6" s="76"/>
      <c r="N6" s="76"/>
    </row>
    <row r="7" spans="1:14" ht="21" customHeight="1" x14ac:dyDescent="0.25">
      <c r="A7" s="30">
        <f>IF(MONTH($A$1)&lt;&gt;MONTH($A$1-WEEKDAY($A$1,Start_Day)+(COLUMN(A7)-COLUMN($A$7)+8)),"",$A$1-WEEKDAY($A$1,Start_Day)+(COLUMN(A7)-COLUMN($A$7)+8))</f>
        <v>42981</v>
      </c>
      <c r="B7" s="28" t="str">
        <f>IF(ISERROR(MATCH(A7,date_of_event,0)),"",INDEX(events,MATCH(A7,date_of_event,0)))</f>
        <v/>
      </c>
      <c r="C7" s="30">
        <f>IF(MONTH($A$1)&lt;&gt;MONTH($A$1-WEEKDAY($A$1,Start_Day)+(COLUMN(B7)-COLUMN($A$7)+8)),"",$A$1-WEEKDAY($A$1,Start_Day)+(COLUMN(B7)-COLUMN($A$7)+8))</f>
        <v>42982</v>
      </c>
      <c r="D7" s="28" t="str">
        <f>IF(ISERROR(MATCH(C7,date_of_event,0)),"",INDEX(events,MATCH(C7,date_of_event,0)))</f>
        <v>Labour Day</v>
      </c>
      <c r="E7" s="30">
        <f>IF(MONTH($A$1)&lt;&gt;MONTH($A$1-WEEKDAY($A$1,Start_Day)+(COLUMN(C7)-COLUMN($A$7)+8)),"",$A$1-WEEKDAY($A$1,Start_Day)+(COLUMN(C7)-COLUMN($A$7)+8))</f>
        <v>42983</v>
      </c>
      <c r="F7" s="28" t="str">
        <f>IF(ISERROR(MATCH(E7,date_of_event,0)),"",INDEX(events,MATCH(E7,date_of_event,0)))</f>
        <v/>
      </c>
      <c r="G7" s="30">
        <f>IF(MONTH($A$1)&lt;&gt;MONTH($A$1-WEEKDAY($A$1,Start_Day)+(COLUMN(D7)-COLUMN($A$7)+8)),"",$A$1-WEEKDAY($A$1,Start_Day)+(COLUMN(D7)-COLUMN($A$7)+8))</f>
        <v>42984</v>
      </c>
      <c r="H7" s="28" t="str">
        <f>IF(ISERROR(MATCH(G7,date_of_event,0)),"",INDEX(events,MATCH(G7,date_of_event,0)))</f>
        <v/>
      </c>
      <c r="I7" s="30">
        <f>IF(MONTH($A$1)&lt;&gt;MONTH($A$1-WEEKDAY($A$1,Start_Day)+(COLUMN(E7)-COLUMN($A$7)+8)),"",$A$1-WEEKDAY($A$1,Start_Day)+(COLUMN(E7)-COLUMN($A$7)+8))</f>
        <v>42985</v>
      </c>
      <c r="J7" s="28" t="str">
        <f>IF(ISERROR(MATCH(I7,date_of_event,0)),"",INDEX(events,MATCH(I7,date_of_event,0)))</f>
        <v/>
      </c>
      <c r="K7" s="30">
        <f>IF(MONTH($A$1)&lt;&gt;MONTH($A$1-WEEKDAY($A$1,Start_Day)+(COLUMN(F7)-COLUMN($A$7)+8)),"",$A$1-WEEKDAY($A$1,Start_Day)+(COLUMN(F7)-COLUMN($A$7)+8))</f>
        <v>42986</v>
      </c>
      <c r="L7" s="28" t="str">
        <f>IF(ISERROR(MATCH(K7,date_of_event,0)),"",INDEX(events,MATCH(K7,date_of_event,0)))</f>
        <v/>
      </c>
      <c r="M7" s="31">
        <f>IF(MONTH($A$1)&lt;&gt;MONTH($A$1-WEEKDAY($A$1,Start_Day)+(COLUMN(G7)-COLUMN($A$7)+8)),"",$A$1-WEEKDAY($A$1,Start_Day)+(COLUMN(G7)-COLUMN($A$7)+8))</f>
        <v>42987</v>
      </c>
      <c r="N7" s="29" t="str">
        <f>IF(ISERROR(MATCH(M7,date_of_event,0)),"",INDEX(events,MATCH(M7,date_of_event,0)))</f>
        <v/>
      </c>
    </row>
    <row r="8" spans="1:14" s="26" customFormat="1" ht="21" customHeight="1" x14ac:dyDescent="0.25">
      <c r="A8" s="72" t="str">
        <f>IF(ISERROR(MATCH(A7,date_of_per_event,0)),"",INDEX(personal_events,MATCH(A7,date_of_per_event,0)))</f>
        <v/>
      </c>
      <c r="B8" s="72"/>
      <c r="C8" s="72" t="str">
        <f>IF(ISERROR(MATCH(C7,date_of_per_event,0)),"",INDEX(personal_events,MATCH(C7,date_of_per_event,0)))</f>
        <v/>
      </c>
      <c r="D8" s="72"/>
      <c r="E8" s="72" t="str">
        <f>IF(ISERROR(MATCH(E7,date_of_per_event,0)),"",INDEX(personal_events,MATCH(E7,date_of_per_event,0)))</f>
        <v/>
      </c>
      <c r="F8" s="72"/>
      <c r="G8" s="72" t="str">
        <f>IF(ISERROR(MATCH(G7,date_of_per_event,0)),"",INDEX(personal_events,MATCH(G7,date_of_per_event,0)))</f>
        <v/>
      </c>
      <c r="H8" s="72"/>
      <c r="I8" s="72" t="str">
        <f>IF(ISERROR(MATCH(I7,date_of_per_event,0)),"",INDEX(personal_events,MATCH(I7,date_of_per_event,0)))</f>
        <v/>
      </c>
      <c r="J8" s="72"/>
      <c r="K8" s="72" t="str">
        <f>IF(ISERROR(MATCH(K7,date_of_per_event,0)),"",INDEX(personal_events,MATCH(K7,date_of_per_event,0)))</f>
        <v/>
      </c>
      <c r="L8" s="72"/>
      <c r="M8" s="73" t="str">
        <f>IF(ISERROR(MATCH(M7,date_of_per_event,0)),"",INDEX(personal_events,MATCH(M7,date_of_per_event,0)))</f>
        <v/>
      </c>
      <c r="N8" s="73"/>
    </row>
    <row r="9" spans="1:14" s="26" customFormat="1" ht="21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3"/>
    </row>
    <row r="10" spans="1:14" s="26" customFormat="1" ht="21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76"/>
    </row>
    <row r="11" spans="1:14" ht="21" customHeight="1" x14ac:dyDescent="0.25">
      <c r="A11" s="30">
        <f>IF(MONTH($A$1)&lt;&gt;MONTH($A$1-WEEKDAY($A$1,Start_Day)+(COLUMN(A11)-COLUMN($A$11)+15)),"",$A$1-WEEKDAY($A$1,Start_Day)+(COLUMN(A11)-COLUMN($A$11)+15))</f>
        <v>42988</v>
      </c>
      <c r="B11" s="28" t="str">
        <f>IF(ISERROR(MATCH(A11,date_of_event,0)),"",INDEX(events,MATCH(A11,date_of_event,0)))</f>
        <v/>
      </c>
      <c r="C11" s="30">
        <f>IF(MONTH($A$1)&lt;&gt;MONTH($A$1-WEEKDAY($A$1,Start_Day)+(COLUMN(B11)-COLUMN($A$11)+15)),"",$A$1-WEEKDAY($A$1,Start_Day)+(COLUMN(B11)-COLUMN($A$11)+15))</f>
        <v>42989</v>
      </c>
      <c r="D11" s="28" t="str">
        <f>IF(ISERROR(MATCH(C11,date_of_event,0)),"",INDEX(events,MATCH(C11,date_of_event,0)))</f>
        <v/>
      </c>
      <c r="E11" s="30">
        <f>IF(MONTH($A$1)&lt;&gt;MONTH($A$1-WEEKDAY($A$1,Start_Day)+(COLUMN(C11)-COLUMN($A$11)+15)),"",$A$1-WEEKDAY($A$1,Start_Day)+(COLUMN(C11)-COLUMN($A$11)+15))</f>
        <v>42990</v>
      </c>
      <c r="F11" s="28" t="str">
        <f>IF(ISERROR(MATCH(E11,date_of_event,0)),"",INDEX(events,MATCH(E11,date_of_event,0)))</f>
        <v/>
      </c>
      <c r="G11" s="30">
        <f>IF(MONTH($A$1)&lt;&gt;MONTH($A$1-WEEKDAY($A$1,Start_Day)+(COLUMN(D11)-COLUMN($A$11)+15)),"",$A$1-WEEKDAY($A$1,Start_Day)+(COLUMN(D11)-COLUMN($A$11)+15))</f>
        <v>42991</v>
      </c>
      <c r="H11" s="28" t="str">
        <f>IF(ISERROR(MATCH(G11,date_of_event,0)),"",INDEX(events,MATCH(G11,date_of_event,0)))</f>
        <v/>
      </c>
      <c r="I11" s="30">
        <f>IF(MONTH($A$1)&lt;&gt;MONTH($A$1-WEEKDAY($A$1,Start_Day)+(COLUMN(E11)-COLUMN($A$11)+15)),"",$A$1-WEEKDAY($A$1,Start_Day)+(COLUMN(E11)-COLUMN($A$11)+15))</f>
        <v>42992</v>
      </c>
      <c r="J11" s="28" t="str">
        <f>IF(ISERROR(MATCH(I11,date_of_event,0)),"",INDEX(events,MATCH(I11,date_of_event,0)))</f>
        <v/>
      </c>
      <c r="K11" s="30">
        <f>IF(MONTH($A$1)&lt;&gt;MONTH($A$1-WEEKDAY($A$1,Start_Day)+(COLUMN(F11)-COLUMN($A$11)+15)),"",$A$1-WEEKDAY($A$1,Start_Day)+(COLUMN(F11)-COLUMN($A$11)+15))</f>
        <v>42993</v>
      </c>
      <c r="L11" s="28" t="str">
        <f>IF(ISERROR(MATCH(K11,date_of_event,0)),"",INDEX(events,MATCH(K11,date_of_event,0)))</f>
        <v/>
      </c>
      <c r="M11" s="31">
        <f>IF(MONTH($A$1)&lt;&gt;MONTH($A$1-WEEKDAY($A$1,Start_Day)+(COLUMN(G11)-COLUMN($A$11)+15)),"",$A$1-WEEKDAY($A$1,Start_Day)+(COLUMN(G11)-COLUMN($A$11)+15))</f>
        <v>42994</v>
      </c>
      <c r="N11" s="29" t="str">
        <f>IF(ISERROR(MATCH(M11,date_of_event,0)),"",INDEX(events,MATCH(M11,date_of_event,0)))</f>
        <v/>
      </c>
    </row>
    <row r="12" spans="1:14" s="26" customFormat="1" ht="21" customHeight="1" x14ac:dyDescent="0.25">
      <c r="A12" s="72" t="str">
        <f>IF(ISERROR(MATCH(A11,date_of_per_event,0)),"",INDEX(personal_events,MATCH(A11,date_of_per_event,0)))</f>
        <v/>
      </c>
      <c r="B12" s="72"/>
      <c r="C12" s="72" t="str">
        <f>IF(ISERROR(MATCH(C11,date_of_per_event,0)),"",INDEX(personal_events,MATCH(C11,date_of_per_event,0)))</f>
        <v/>
      </c>
      <c r="D12" s="72"/>
      <c r="E12" s="72" t="str">
        <f>IF(ISERROR(MATCH(E11,date_of_per_event,0)),"",INDEX(personal_events,MATCH(E11,date_of_per_event,0)))</f>
        <v/>
      </c>
      <c r="F12" s="72"/>
      <c r="G12" s="72" t="str">
        <f>IF(ISERROR(MATCH(G11,date_of_per_event,0)),"",INDEX(personal_events,MATCH(G11,date_of_per_event,0)))</f>
        <v/>
      </c>
      <c r="H12" s="72"/>
      <c r="I12" s="72" t="str">
        <f>IF(ISERROR(MATCH(I11,date_of_per_event,0)),"",INDEX(personal_events,MATCH(I11,date_of_per_event,0)))</f>
        <v/>
      </c>
      <c r="J12" s="72"/>
      <c r="K12" s="78" t="str">
        <f>IF(ISERROR(MATCH(K11,date_of_per_event,0)),"",INDEX(personal_events,MATCH(K11,date_of_per_event,0)))</f>
        <v/>
      </c>
      <c r="L12" s="78"/>
      <c r="M12" s="73" t="str">
        <f>IF(ISERROR(MATCH(M11,date_of_per_event,0)),"",INDEX(personal_events,MATCH(M11,date_of_per_event,0)))</f>
        <v/>
      </c>
      <c r="N12" s="73"/>
    </row>
    <row r="13" spans="1:14" s="26" customFormat="1" ht="21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8"/>
      <c r="L13" s="78"/>
      <c r="M13" s="73"/>
      <c r="N13" s="73"/>
    </row>
    <row r="14" spans="1:14" s="26" customFormat="1" ht="21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7"/>
      <c r="L14" s="77"/>
      <c r="M14" s="76"/>
      <c r="N14" s="76"/>
    </row>
    <row r="15" spans="1:14" ht="21" customHeight="1" x14ac:dyDescent="0.25">
      <c r="A15" s="30">
        <f>IF(MONTH($A$1)&lt;&gt;MONTH($A$1-WEEKDAY($A$1,Start_Day)+(COLUMN(A15)-COLUMN($A$15)+22)),"",$A$1-WEEKDAY($A$1,Start_Day)+(COLUMN(A15)-COLUMN($A$15)+22))</f>
        <v>42995</v>
      </c>
      <c r="B15" s="28" t="str">
        <f>IF(ISERROR(MATCH(A15,date_of_event,0)),"",INDEX(events,MATCH(A15,date_of_event,0)))</f>
        <v/>
      </c>
      <c r="C15" s="30">
        <f>IF(MONTH($A$1)&lt;&gt;MONTH($A$1-WEEKDAY($A$1,Start_Day)+(COLUMN(B15)-COLUMN($A$15)+22)),"",$A$1-WEEKDAY($A$1,Start_Day)+(COLUMN(B15)-COLUMN($A$15)+22))</f>
        <v>42996</v>
      </c>
      <c r="D15" s="28" t="str">
        <f>IF(ISERROR(MATCH(C15,date_of_event,0)),"",INDEX(events,MATCH(C15,date_of_event,0)))</f>
        <v/>
      </c>
      <c r="E15" s="30">
        <f>IF(MONTH($A$1)&lt;&gt;MONTH($A$1-WEEKDAY($A$1,Start_Day)+(COLUMN(C15)-COLUMN($A$15)+22)),"",$A$1-WEEKDAY($A$1,Start_Day)+(COLUMN(C15)-COLUMN($A$15)+22))</f>
        <v>42997</v>
      </c>
      <c r="F15" s="28" t="str">
        <f>IF(ISERROR(MATCH(E15,date_of_event,0)),"",INDEX(events,MATCH(E15,date_of_event,0)))</f>
        <v/>
      </c>
      <c r="G15" s="30">
        <f>IF(MONTH($A$1)&lt;&gt;MONTH($A$1-WEEKDAY($A$1,Start_Day)+(COLUMN(D15)-COLUMN($A$15)+22)),"",$A$1-WEEKDAY($A$1,Start_Day)+(COLUMN(D15)-COLUMN($A$15)+22))</f>
        <v>42998</v>
      </c>
      <c r="H15" s="28" t="str">
        <f>IF(ISERROR(MATCH(G15,date_of_event,0)),"",INDEX(events,MATCH(G15,date_of_event,0)))</f>
        <v/>
      </c>
      <c r="I15" s="30">
        <f>IF(MONTH($A$1)&lt;&gt;MONTH($A$1-WEEKDAY($A$1,Start_Day)+(COLUMN(E15)-COLUMN($A$15)+22)),"",$A$1-WEEKDAY($A$1,Start_Day)+(COLUMN(E15)-COLUMN($A$15)+22))</f>
        <v>42999</v>
      </c>
      <c r="J15" s="28" t="str">
        <f>IF(ISERROR(MATCH(I15,date_of_event,0)),"",INDEX(events,MATCH(I15,date_of_event,0)))</f>
        <v/>
      </c>
      <c r="K15" s="30">
        <f>IF(MONTH($A$1)&lt;&gt;MONTH($A$1-WEEKDAY($A$1,Start_Day)+(COLUMN(F15)-COLUMN($A$15)+22)),"",$A$1-WEEKDAY($A$1,Start_Day)+(COLUMN(F15)-COLUMN($A$15)+22))</f>
        <v>43000</v>
      </c>
      <c r="L15" s="28" t="str">
        <f>IF(ISERROR(MATCH(K15,date_of_event,0)),"",INDEX(events,MATCH(K15,date_of_event,0)))</f>
        <v/>
      </c>
      <c r="M15" s="31">
        <f>IF(MONTH($A$1)&lt;&gt;MONTH($A$1-WEEKDAY($A$1,Start_Day)+(COLUMN(G15)-COLUMN($A$15)+22)),"",$A$1-WEEKDAY($A$1,Start_Day)+(COLUMN(G15)-COLUMN($A$15)+22))</f>
        <v>43001</v>
      </c>
      <c r="N15" s="29" t="str">
        <f>IF(ISERROR(MATCH(M15,date_of_event,0)),"",INDEX(events,MATCH(M15,date_of_event,0)))</f>
        <v/>
      </c>
    </row>
    <row r="16" spans="1:14" s="26" customFormat="1" ht="21" customHeight="1" x14ac:dyDescent="0.25">
      <c r="A16" s="72" t="str">
        <f>IF(ISERROR(MATCH(A15,date_of_per_event,0)),"",INDEX(personal_events,MATCH(A15,date_of_per_event,0)))</f>
        <v/>
      </c>
      <c r="B16" s="72"/>
      <c r="C16" s="72" t="str">
        <f>IF(ISERROR(MATCH(C15,date_of_per_event,0)),"",INDEX(personal_events,MATCH(C15,date_of_per_event,0)))</f>
        <v/>
      </c>
      <c r="D16" s="72"/>
      <c r="E16" s="72" t="str">
        <f>IF(ISERROR(MATCH(E15,date_of_per_event,0)),"",INDEX(personal_events,MATCH(E15,date_of_per_event,0)))</f>
        <v/>
      </c>
      <c r="F16" s="72"/>
      <c r="G16" s="72" t="str">
        <f>IF(ISERROR(MATCH(G15,date_of_per_event,0)),"",INDEX(personal_events,MATCH(G15,date_of_per_event,0)))</f>
        <v/>
      </c>
      <c r="H16" s="72"/>
      <c r="I16" s="72" t="str">
        <f>IF(ISERROR(MATCH(I15,date_of_per_event,0)),"",INDEX(personal_events,MATCH(I15,date_of_per_event,0)))</f>
        <v/>
      </c>
      <c r="J16" s="72"/>
      <c r="K16" s="72" t="str">
        <f>IF(ISERROR(MATCH(K15,date_of_per_event,0)),"",INDEX(personal_events,MATCH(K15,date_of_per_event,0)))</f>
        <v/>
      </c>
      <c r="L16" s="72"/>
      <c r="M16" s="73" t="str">
        <f>IF(ISERROR(MATCH(M15,date_of_per_event,0)),"",INDEX(personal_events,MATCH(M15,date_of_per_event,0)))</f>
        <v/>
      </c>
      <c r="N16" s="73"/>
    </row>
    <row r="17" spans="1:17" s="26" customFormat="1" ht="21" customHeight="1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  <c r="N17" s="73"/>
    </row>
    <row r="18" spans="1:17" s="26" customFormat="1" ht="21" customHeight="1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76"/>
    </row>
    <row r="19" spans="1:17" ht="21" customHeight="1" x14ac:dyDescent="0.25">
      <c r="A19" s="30">
        <f>IF(MONTH($A$1)&lt;&gt;MONTH($A$1-WEEKDAY($A$1,Start_Day)+(COLUMN(A19)-COLUMN($A$19)+29)),"",$A$1-WEEKDAY($A$1,Start_Day)+(COLUMN(A19)-COLUMN($A$19)+29))</f>
        <v>43002</v>
      </c>
      <c r="B19" s="28" t="str">
        <f>IF(ISERROR(MATCH(A19,date_of_event,0)),"",INDEX(events,MATCH(A19,date_of_event,0)))</f>
        <v/>
      </c>
      <c r="C19" s="30">
        <f>IF(MONTH($A$1)&lt;&gt;MONTH($A$1-WEEKDAY($A$1,Start_Day)+(COLUMN(B19)-COLUMN($A$19)+29)),"",$A$1-WEEKDAY($A$1,Start_Day)+(COLUMN(B19)-COLUMN($A$19)+29))</f>
        <v>43003</v>
      </c>
      <c r="D19" s="28" t="str">
        <f>IF(ISERROR(MATCH(C19,date_of_event,0)),"",INDEX(events,MATCH(C19,date_of_event,0)))</f>
        <v/>
      </c>
      <c r="E19" s="30">
        <f>IF(MONTH($A$1)&lt;&gt;MONTH($A$1-WEEKDAY($A$1,Start_Day)+(COLUMN(C19)-COLUMN($A$19)+29)),"",$A$1-WEEKDAY($A$1,Start_Day)+(COLUMN(C19)-COLUMN($A$19)+29))</f>
        <v>43004</v>
      </c>
      <c r="F19" s="28" t="str">
        <f>IF(ISERROR(MATCH(E19,date_of_event,0)),"",INDEX(events,MATCH(E19,date_of_event,0)))</f>
        <v/>
      </c>
      <c r="G19" s="30">
        <f>IF(MONTH($A$1)&lt;&gt;MONTH($A$1-WEEKDAY($A$1,Start_Day)+(COLUMN(D19)-COLUMN($A$19)+29)),"",$A$1-WEEKDAY($A$1,Start_Day)+(COLUMN(D19)-COLUMN($A$19)+29))</f>
        <v>43005</v>
      </c>
      <c r="H19" s="28" t="str">
        <f>IF(ISERROR(MATCH(G19,date_of_event,0)),"",INDEX(events,MATCH(G19,date_of_event,0)))</f>
        <v/>
      </c>
      <c r="I19" s="30">
        <f>IF(MONTH($A$1)&lt;&gt;MONTH($A$1-WEEKDAY($A$1,Start_Day)+(COLUMN(E19)-COLUMN($A$19)+29)),"",$A$1-WEEKDAY($A$1,Start_Day)+(COLUMN(E19)-COLUMN($A$19)+29))</f>
        <v>43006</v>
      </c>
      <c r="J19" s="28" t="str">
        <f>IF(ISERROR(MATCH(I19,date_of_event,0)),"",INDEX(events,MATCH(I19,date_of_event,0)))</f>
        <v/>
      </c>
      <c r="K19" s="30">
        <f>IF(MONTH($A$1)&lt;&gt;MONTH($A$1-WEEKDAY($A$1,Start_Day)+(COLUMN(F19)-COLUMN($A$19)+29)),"",$A$1-WEEKDAY($A$1,Start_Day)+(COLUMN(F19)-COLUMN($A$19)+29))</f>
        <v>43007</v>
      </c>
      <c r="L19" s="28" t="str">
        <f>IF(ISERROR(MATCH(K19,date_of_event,0)),"",INDEX(events,MATCH(K19,date_of_event,0)))</f>
        <v/>
      </c>
      <c r="M19" s="31">
        <f>IF(MONTH($A$1)&lt;&gt;MONTH($A$1-WEEKDAY($A$1,Start_Day)+(COLUMN(G19)-COLUMN($A$19)+29)),"",$A$1-WEEKDAY($A$1,Start_Day)+(COLUMN(G19)-COLUMN($A$19)+29))</f>
        <v>43008</v>
      </c>
      <c r="N19" s="29" t="str">
        <f>IF(ISERROR(MATCH(M19,date_of_event,0)),"",INDEX(events,MATCH(M19,date_of_event,0)))</f>
        <v/>
      </c>
    </row>
    <row r="20" spans="1:17" s="26" customFormat="1" ht="21" customHeight="1" x14ac:dyDescent="0.25">
      <c r="A20" s="72" t="str">
        <f>IF(ISERROR(MATCH(A19,date_of_per_event,0)),"",INDEX(personal_events,MATCH(A19,date_of_per_event,0)))</f>
        <v/>
      </c>
      <c r="B20" s="72"/>
      <c r="C20" s="72" t="str">
        <f>IF(ISERROR(MATCH(C19,date_of_per_event,0)),"",INDEX(personal_events,MATCH(C19,date_of_per_event,0)))</f>
        <v/>
      </c>
      <c r="D20" s="72"/>
      <c r="E20" s="72" t="str">
        <f>IF(ISERROR(MATCH(E19,date_of_per_event,0)),"",INDEX(personal_events,MATCH(E19,date_of_per_event,0)))</f>
        <v/>
      </c>
      <c r="F20" s="72"/>
      <c r="G20" s="72" t="str">
        <f>IF(ISERROR(MATCH(G19,date_of_per_event,0)),"",INDEX(personal_events,MATCH(G19,date_of_per_event,0)))</f>
        <v/>
      </c>
      <c r="H20" s="72"/>
      <c r="I20" s="72" t="str">
        <f>IF(ISERROR(MATCH(I19,date_of_per_event,0)),"",INDEX(personal_events,MATCH(I19,date_of_per_event,0)))</f>
        <v/>
      </c>
      <c r="J20" s="72"/>
      <c r="K20" s="72" t="str">
        <f>IF(ISERROR(MATCH(K19,date_of_per_event,0)),"",INDEX(personal_events,MATCH(K19,date_of_per_event,0)))</f>
        <v/>
      </c>
      <c r="L20" s="72"/>
      <c r="M20" s="73" t="str">
        <f>IF(ISERROR(MATCH(M19,date_of_per_event,0)),"",INDEX(personal_events,MATCH(M19,date_of_per_event,0)))</f>
        <v/>
      </c>
      <c r="N20" s="73"/>
    </row>
    <row r="21" spans="1:17" s="26" customFormat="1" ht="21" customHeight="1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73"/>
    </row>
    <row r="22" spans="1:17" s="26" customFormat="1" ht="21" customHeight="1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76"/>
    </row>
    <row r="23" spans="1:17" ht="21" customHeight="1" x14ac:dyDescent="0.25">
      <c r="A23" s="30" t="str">
        <f>IF(MONTH($A$1)&lt;&gt;MONTH($A$1-WEEKDAY($A$1,Start_Day)+(COLUMN(A23)-COLUMN($A$23)+36)),"",$A$1-WEEKDAY($A$1,Start_Day)+(COLUMN(A23)-COLUMN($A$23)+36))</f>
        <v/>
      </c>
      <c r="B23" s="28" t="str">
        <f>IF(ISERROR(MATCH(A23,date_of_event,0)),"",INDEX(events,MATCH(A23,date_of_event,0)))</f>
        <v/>
      </c>
      <c r="C23" s="30" t="str">
        <f>IF(MONTH($A$1)&lt;&gt;MONTH($A$1-WEEKDAY($A$1,Start_Day)+(COLUMN(B23)-COLUMN($A$23)+36)),"",$A$1-WEEKDAY($A$1,Start_Day)+(COLUMN(B23)-COLUMN($A$23)+36))</f>
        <v/>
      </c>
      <c r="D23" s="28" t="str">
        <f>IF(ISERROR(MATCH(C23,date_of_event,0)),"",INDEX(events,MATCH(C23,date_of_event,0)))</f>
        <v/>
      </c>
      <c r="E23" s="30" t="str">
        <f>IF(MONTH($A$1)&lt;&gt;MONTH($A$1-WEEKDAY($A$1,Start_Day)+(COLUMN(C23)-COLUMN($A$23)+36)),"",$A$1-WEEKDAY($A$1,Start_Day)+(COLUMN(C23)-COLUMN($A$23)+36))</f>
        <v/>
      </c>
      <c r="F23" s="28" t="str">
        <f>IF(ISERROR(MATCH(E23,date_of_event,0)),"",INDEX(events,MATCH(E23,date_of_event,0)))</f>
        <v/>
      </c>
      <c r="G23" s="30" t="str">
        <f>IF(MONTH($A$1)&lt;&gt;MONTH($A$1-WEEKDAY($A$1,Start_Day)+(COLUMN(D23)-COLUMN($A$23)+36)),"",$A$1-WEEKDAY($A$1,Start_Day)+(COLUMN(D23)-COLUMN($A$23)+36))</f>
        <v/>
      </c>
      <c r="H23" s="28" t="str">
        <f>IF(ISERROR(MATCH(G23,date_of_event,0)),"",INDEX(events,MATCH(G23,date_of_event,0)))</f>
        <v/>
      </c>
      <c r="I23" s="30" t="str">
        <f>IF(MONTH($A$1)&lt;&gt;MONTH($A$1-WEEKDAY($A$1,Start_Day)+(COLUMN(E23)-COLUMN($A$23)+36)),"",$A$1-WEEKDAY($A$1,Start_Day)+(COLUMN(E23)-COLUMN($A$23)+36))</f>
        <v/>
      </c>
      <c r="J23" s="28" t="str">
        <f>IF(ISERROR(MATCH(I23,date_of_event,0)),"",INDEX(events,MATCH(I23,date_of_event,0)))</f>
        <v/>
      </c>
      <c r="K23" s="30" t="str">
        <f>IF(MONTH($A$1)&lt;&gt;MONTH($A$1-WEEKDAY($A$1,Start_Day)+(COLUMN(F23)-COLUMN($A$23)+36)),"",$A$1-WEEKDAY($A$1,Start_Day)+(COLUMN(F23)-COLUMN($A$23)+36))</f>
        <v/>
      </c>
      <c r="L23" s="28" t="str">
        <f>IF(ISERROR(MATCH(K23,date_of_event,0)),"",INDEX(events,MATCH(K23,date_of_event,0)))</f>
        <v/>
      </c>
      <c r="M23" s="31" t="str">
        <f>IF(MONTH($A$1)&lt;&gt;MONTH($A$1-WEEKDAY($A$1,Start_Day)+(COLUMN(G23)-COLUMN($A$23)+36)),"",$A$1-WEEKDAY($A$1,Start_Day)+(COLUMN(G23)-COLUMN($A$23)+36))</f>
        <v/>
      </c>
      <c r="N23" s="29" t="str">
        <f>IF(ISERROR(MATCH(M23,date_of_event,0)),"",INDEX(events,MATCH(M23,date_of_event,0)))</f>
        <v/>
      </c>
    </row>
    <row r="24" spans="1:17" s="26" customFormat="1" ht="21" customHeight="1" x14ac:dyDescent="0.25">
      <c r="A24" s="71" t="str">
        <f>IF(ISERROR(MATCH(A23,date_of_per_event,0)),"",INDEX(personal_events,MATCH(A23,date_of_per_event,0)))</f>
        <v/>
      </c>
      <c r="B24" s="71"/>
      <c r="C24" s="72" t="str">
        <f>IF(ISERROR(MATCH(C23,date_of_per_event,0)),"",INDEX(personal_events,MATCH(C23,date_of_per_event,0)))</f>
        <v/>
      </c>
      <c r="D24" s="72"/>
      <c r="E24" s="72" t="str">
        <f>IF(ISERROR(MATCH(E23,date_of_per_event,0)),"",INDEX(personal_events,MATCH(E23,date_of_per_event,0)))</f>
        <v/>
      </c>
      <c r="F24" s="72"/>
      <c r="G24" s="72" t="str">
        <f>IF(ISERROR(MATCH(G23,date_of_per_event,0)),"",INDEX(personal_events,MATCH(G23,date_of_per_event,0)))</f>
        <v/>
      </c>
      <c r="H24" s="72"/>
      <c r="I24" s="72" t="str">
        <f>IF(ISERROR(MATCH(I23,date_of_per_event,0)),"",INDEX(personal_events,MATCH(I23,date_of_per_event,0)))</f>
        <v/>
      </c>
      <c r="J24" s="72"/>
      <c r="K24" s="72" t="str">
        <f>IF(ISERROR(MATCH(K23,date_of_per_event,0)),"",INDEX(personal_events,MATCH(K23,date_of_per_event,0)))</f>
        <v/>
      </c>
      <c r="L24" s="72"/>
      <c r="M24" s="73" t="str">
        <f>IF(ISERROR(MATCH(M23,date_of_per_event,0)),"",INDEX(personal_events,MATCH(M23,date_of_per_event,0)))</f>
        <v/>
      </c>
      <c r="N24" s="73"/>
    </row>
    <row r="25" spans="1:17" s="26" customFormat="1" ht="21" customHeight="1" x14ac:dyDescent="0.25">
      <c r="A25" s="71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73"/>
    </row>
    <row r="26" spans="1:17" s="26" customFormat="1" ht="21" customHeight="1" x14ac:dyDescent="0.25">
      <c r="A26" s="89"/>
      <c r="B26" s="89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76"/>
    </row>
    <row r="27" spans="1:17" ht="6.95" customHeight="1" x14ac:dyDescent="0.25">
      <c r="A27" s="79"/>
      <c r="B27" s="79"/>
      <c r="C27" s="79"/>
      <c r="D27" s="32"/>
      <c r="E27" s="1"/>
      <c r="F27" s="1"/>
      <c r="G27" s="1"/>
      <c r="H27" s="1"/>
      <c r="I27" s="1"/>
      <c r="J27" s="1"/>
      <c r="K27" s="79"/>
      <c r="L27" s="79"/>
      <c r="M27" s="79"/>
      <c r="N27" s="32"/>
    </row>
    <row r="28" spans="1:17" ht="18" customHeight="1" x14ac:dyDescent="0.25">
      <c r="A28" s="79"/>
      <c r="B28" s="79"/>
      <c r="C28" s="79"/>
      <c r="D28" s="32"/>
      <c r="E28" s="84" t="s">
        <v>35</v>
      </c>
      <c r="F28" s="84"/>
      <c r="G28" s="84"/>
      <c r="H28" s="84"/>
      <c r="I28" s="84"/>
      <c r="J28" s="84"/>
      <c r="K28" s="79"/>
      <c r="L28" s="79"/>
      <c r="M28" s="79"/>
      <c r="N28" s="32"/>
    </row>
    <row r="29" spans="1:17" ht="18" customHeight="1" x14ac:dyDescent="0.25">
      <c r="A29" s="79"/>
      <c r="B29" s="79"/>
      <c r="C29" s="79"/>
      <c r="D29" s="32"/>
      <c r="E29" s="85"/>
      <c r="F29" s="86"/>
      <c r="G29" s="86"/>
      <c r="H29" s="86"/>
      <c r="I29" s="86"/>
      <c r="J29" s="87"/>
      <c r="K29" s="79"/>
      <c r="L29" s="79"/>
      <c r="M29" s="79"/>
      <c r="N29" s="32"/>
      <c r="Q29" s="1"/>
    </row>
    <row r="30" spans="1:17" s="27" customFormat="1" ht="18" customHeight="1" x14ac:dyDescent="0.25">
      <c r="A30" s="79"/>
      <c r="B30" s="79"/>
      <c r="C30" s="79"/>
      <c r="D30" s="32"/>
      <c r="E30" s="92"/>
      <c r="F30" s="93"/>
      <c r="G30" s="93"/>
      <c r="H30" s="93"/>
      <c r="I30" s="93"/>
      <c r="J30" s="94"/>
      <c r="K30" s="79"/>
      <c r="L30" s="79"/>
      <c r="M30" s="79"/>
      <c r="N30" s="32"/>
    </row>
    <row r="31" spans="1:17" ht="18" customHeight="1" x14ac:dyDescent="0.25">
      <c r="A31" s="79"/>
      <c r="B31" s="79"/>
      <c r="C31" s="79"/>
      <c r="D31" s="32"/>
      <c r="E31" s="92"/>
      <c r="F31" s="93"/>
      <c r="G31" s="93"/>
      <c r="H31" s="93"/>
      <c r="I31" s="93"/>
      <c r="J31" s="94"/>
      <c r="K31" s="79"/>
      <c r="L31" s="79"/>
      <c r="M31" s="79"/>
      <c r="N31" s="32"/>
    </row>
    <row r="32" spans="1:17" ht="18" customHeight="1" x14ac:dyDescent="0.25">
      <c r="A32" s="79"/>
      <c r="B32" s="79"/>
      <c r="C32" s="79"/>
      <c r="D32" s="32"/>
      <c r="E32" s="91"/>
      <c r="F32" s="91"/>
      <c r="G32" s="91"/>
      <c r="H32" s="91"/>
      <c r="I32" s="91"/>
      <c r="J32" s="91"/>
      <c r="K32" s="79"/>
      <c r="L32" s="79"/>
      <c r="M32" s="79"/>
      <c r="N32" s="32"/>
    </row>
    <row r="33" spans="1:14" ht="18" customHeight="1" x14ac:dyDescent="0.25">
      <c r="A33" s="79"/>
      <c r="B33" s="79"/>
      <c r="C33" s="79"/>
      <c r="D33" s="32"/>
      <c r="E33" s="92"/>
      <c r="F33" s="93"/>
      <c r="G33" s="93"/>
      <c r="H33" s="93"/>
      <c r="I33" s="93"/>
      <c r="J33" s="94"/>
      <c r="K33" s="79"/>
      <c r="L33" s="79"/>
      <c r="M33" s="79"/>
      <c r="N33" s="32"/>
    </row>
    <row r="34" spans="1:14" ht="18" customHeight="1" x14ac:dyDescent="0.25">
      <c r="A34" s="32"/>
      <c r="B34" s="32"/>
      <c r="C34" s="32"/>
      <c r="D34" s="32"/>
      <c r="E34" s="95"/>
      <c r="F34" s="96"/>
      <c r="G34" s="96"/>
      <c r="H34" s="96"/>
      <c r="I34" s="96"/>
      <c r="J34" s="97"/>
      <c r="K34" s="32"/>
      <c r="L34" s="32"/>
      <c r="M34" s="32"/>
      <c r="N34" s="32"/>
    </row>
    <row r="35" spans="1:14" s="19" customFormat="1" ht="18" customHeight="1" x14ac:dyDescent="0.2">
      <c r="A35" s="80" t="s">
        <v>86</v>
      </c>
      <c r="B35" s="80"/>
      <c r="C35" s="80"/>
      <c r="D35" s="80"/>
      <c r="E35" s="33"/>
      <c r="F35" s="33"/>
      <c r="G35" s="33"/>
      <c r="H35" s="33"/>
      <c r="I35" s="33"/>
      <c r="J35" s="33"/>
      <c r="K35" s="81" t="str">
        <f ca="1">"© "&amp;YEAR(TODAY())&amp;" Spreadsheet123 LTD. All rights reserved"</f>
        <v>© 2017 Spreadsheet123 LTD. All rights reserved</v>
      </c>
      <c r="L35" s="81"/>
      <c r="M35" s="81"/>
      <c r="N35" s="81"/>
    </row>
  </sheetData>
  <mergeCells count="145">
    <mergeCell ref="A21:B21"/>
    <mergeCell ref="C21:D21"/>
    <mergeCell ref="E21:F21"/>
    <mergeCell ref="G21:H21"/>
    <mergeCell ref="I21:J21"/>
    <mergeCell ref="K21:L21"/>
    <mergeCell ref="M21:N21"/>
    <mergeCell ref="A20:B20"/>
    <mergeCell ref="A25:B25"/>
    <mergeCell ref="C25:D25"/>
    <mergeCell ref="E25:F25"/>
    <mergeCell ref="G25:H25"/>
    <mergeCell ref="A24:B24"/>
    <mergeCell ref="C24:D24"/>
    <mergeCell ref="E24:F24"/>
    <mergeCell ref="G24:H24"/>
    <mergeCell ref="C22:D22"/>
    <mergeCell ref="C20:D20"/>
    <mergeCell ref="E20:F20"/>
    <mergeCell ref="G20:H20"/>
    <mergeCell ref="C16:D16"/>
    <mergeCell ref="E16:F16"/>
    <mergeCell ref="G16:H16"/>
    <mergeCell ref="C17:D17"/>
    <mergeCell ref="E17:F17"/>
    <mergeCell ref="G17:H17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C9:D9"/>
    <mergeCell ref="E9:F9"/>
    <mergeCell ref="G9:H9"/>
    <mergeCell ref="C8:D8"/>
    <mergeCell ref="E8:F8"/>
    <mergeCell ref="I9:J9"/>
    <mergeCell ref="I8:J8"/>
    <mergeCell ref="M18:N18"/>
    <mergeCell ref="M14:N14"/>
    <mergeCell ref="M17:N17"/>
    <mergeCell ref="M16:N16"/>
    <mergeCell ref="I16:J16"/>
    <mergeCell ref="C12:D12"/>
    <mergeCell ref="E12:F12"/>
    <mergeCell ref="G12:H12"/>
    <mergeCell ref="I17:J17"/>
    <mergeCell ref="C13:D13"/>
    <mergeCell ref="M10:N10"/>
    <mergeCell ref="C18:D18"/>
    <mergeCell ref="G13:H13"/>
    <mergeCell ref="I13:J13"/>
    <mergeCell ref="M6:N6"/>
    <mergeCell ref="M8:N8"/>
    <mergeCell ref="M13:N13"/>
    <mergeCell ref="I12:J12"/>
    <mergeCell ref="K12:L12"/>
    <mergeCell ref="M12:N12"/>
    <mergeCell ref="K9:L9"/>
    <mergeCell ref="M9:N9"/>
    <mergeCell ref="K6:L6"/>
    <mergeCell ref="K8:L8"/>
    <mergeCell ref="K22:L22"/>
    <mergeCell ref="K26:L26"/>
    <mergeCell ref="M26:N26"/>
    <mergeCell ref="M22:N22"/>
    <mergeCell ref="K25:L25"/>
    <mergeCell ref="M25:N25"/>
    <mergeCell ref="K24:L24"/>
    <mergeCell ref="M24:N24"/>
    <mergeCell ref="K10:L10"/>
    <mergeCell ref="K14:L14"/>
    <mergeCell ref="K18:L18"/>
    <mergeCell ref="K13:L13"/>
    <mergeCell ref="K17:L17"/>
    <mergeCell ref="K16:L16"/>
    <mergeCell ref="K20:L20"/>
    <mergeCell ref="M20:N20"/>
    <mergeCell ref="G26:H26"/>
    <mergeCell ref="I6:J6"/>
    <mergeCell ref="I10:J10"/>
    <mergeCell ref="I14:J14"/>
    <mergeCell ref="I18:J18"/>
    <mergeCell ref="I22:J22"/>
    <mergeCell ref="I26:J26"/>
    <mergeCell ref="I20:J20"/>
    <mergeCell ref="I25:J25"/>
    <mergeCell ref="I24:J24"/>
    <mergeCell ref="E32:J32"/>
    <mergeCell ref="E33:J33"/>
    <mergeCell ref="E34:J34"/>
    <mergeCell ref="C14:D14"/>
    <mergeCell ref="A6:B6"/>
    <mergeCell ref="A10:B10"/>
    <mergeCell ref="A14:B14"/>
    <mergeCell ref="A18:B18"/>
    <mergeCell ref="A8:B8"/>
    <mergeCell ref="A13:B13"/>
    <mergeCell ref="A17:B17"/>
    <mergeCell ref="A16:B16"/>
    <mergeCell ref="A9:B9"/>
    <mergeCell ref="A12:B12"/>
    <mergeCell ref="E6:F6"/>
    <mergeCell ref="E10:F10"/>
    <mergeCell ref="E14:F14"/>
    <mergeCell ref="E18:F18"/>
    <mergeCell ref="G6:H6"/>
    <mergeCell ref="G10:H10"/>
    <mergeCell ref="G14:H14"/>
    <mergeCell ref="G18:H18"/>
    <mergeCell ref="G8:H8"/>
    <mergeCell ref="E13:F13"/>
    <mergeCell ref="C26:D26"/>
    <mergeCell ref="E22:F22"/>
    <mergeCell ref="E26:F26"/>
    <mergeCell ref="G22:H22"/>
    <mergeCell ref="A1:N1"/>
    <mergeCell ref="A27:C33"/>
    <mergeCell ref="K27:M33"/>
    <mergeCell ref="A35:D35"/>
    <mergeCell ref="K35:N35"/>
    <mergeCell ref="I2:J2"/>
    <mergeCell ref="K2:L2"/>
    <mergeCell ref="M2:N2"/>
    <mergeCell ref="E28:J28"/>
    <mergeCell ref="E29:J29"/>
    <mergeCell ref="E30:J30"/>
    <mergeCell ref="E31:J31"/>
    <mergeCell ref="A2:B2"/>
    <mergeCell ref="C2:D2"/>
    <mergeCell ref="E2:F2"/>
    <mergeCell ref="G2:H2"/>
    <mergeCell ref="A22:B22"/>
    <mergeCell ref="A26:B26"/>
    <mergeCell ref="C6:D6"/>
    <mergeCell ref="C10:D10"/>
  </mergeCells>
  <phoneticPr fontId="2" type="noConversion"/>
  <conditionalFormatting sqref="A15:B18">
    <cfRule type="expression" dxfId="226" priority="1" stopIfTrue="1">
      <formula>LEN(TRIM($A$15))=0</formula>
    </cfRule>
    <cfRule type="expression" dxfId="225" priority="2" stopIfTrue="1">
      <formula>$A$2="Sun"</formula>
    </cfRule>
  </conditionalFormatting>
  <conditionalFormatting sqref="A19:B22">
    <cfRule type="expression" dxfId="224" priority="3" stopIfTrue="1">
      <formula>LEN(TRIM($A$19))=0</formula>
    </cfRule>
    <cfRule type="expression" dxfId="223" priority="4" stopIfTrue="1">
      <formula>$A$2="Sun"</formula>
    </cfRule>
  </conditionalFormatting>
  <conditionalFormatting sqref="A23:B26">
    <cfRule type="expression" dxfId="222" priority="5" stopIfTrue="1">
      <formula>LEN(TRIM($A$23))=0</formula>
    </cfRule>
    <cfRule type="expression" dxfId="221" priority="6" stopIfTrue="1">
      <formula>$A$2="Sun"</formula>
    </cfRule>
  </conditionalFormatting>
  <conditionalFormatting sqref="C23:D26">
    <cfRule type="expression" dxfId="220" priority="7" stopIfTrue="1">
      <formula>LEN(TRIM($C$23))=0</formula>
    </cfRule>
  </conditionalFormatting>
  <conditionalFormatting sqref="C19:D22">
    <cfRule type="expression" dxfId="219" priority="8" stopIfTrue="1">
      <formula>LEN(TRIM($C$19))=0</formula>
    </cfRule>
  </conditionalFormatting>
  <conditionalFormatting sqref="C15:D18">
    <cfRule type="expression" dxfId="218" priority="9" stopIfTrue="1">
      <formula>LEN(TRIM($C$15))=0</formula>
    </cfRule>
  </conditionalFormatting>
  <conditionalFormatting sqref="E23:F26">
    <cfRule type="expression" dxfId="217" priority="10" stopIfTrue="1">
      <formula>LEN(TRIM($E$23))=0</formula>
    </cfRule>
  </conditionalFormatting>
  <conditionalFormatting sqref="E19:F22">
    <cfRule type="expression" dxfId="216" priority="11" stopIfTrue="1">
      <formula>LEN(TRIM($E$19))=0</formula>
    </cfRule>
  </conditionalFormatting>
  <conditionalFormatting sqref="E15:F18">
    <cfRule type="expression" dxfId="215" priority="12" stopIfTrue="1">
      <formula>LEN(TRIM($E$15))=0</formula>
    </cfRule>
  </conditionalFormatting>
  <conditionalFormatting sqref="G23:H26">
    <cfRule type="expression" dxfId="214" priority="13" stopIfTrue="1">
      <formula>LEN(TRIM($G$23))=0</formula>
    </cfRule>
  </conditionalFormatting>
  <conditionalFormatting sqref="G19:H22">
    <cfRule type="expression" dxfId="213" priority="14" stopIfTrue="1">
      <formula>LEN(TRIM($G$19))=0</formula>
    </cfRule>
  </conditionalFormatting>
  <conditionalFormatting sqref="G15:H18">
    <cfRule type="expression" dxfId="212" priority="15" stopIfTrue="1">
      <formula>LEN(TRIM($G$15))=0</formula>
    </cfRule>
  </conditionalFormatting>
  <conditionalFormatting sqref="I23:J26">
    <cfRule type="expression" dxfId="211" priority="16" stopIfTrue="1">
      <formula>LEN(TRIM($I$23))=0</formula>
    </cfRule>
  </conditionalFormatting>
  <conditionalFormatting sqref="I19:J22">
    <cfRule type="expression" dxfId="210" priority="17" stopIfTrue="1">
      <formula>LEN(TRIM($I$19))=0</formula>
    </cfRule>
  </conditionalFormatting>
  <conditionalFormatting sqref="I15:J18">
    <cfRule type="expression" dxfId="209" priority="18" stopIfTrue="1">
      <formula>LEN(TRIM($I$15))=0</formula>
    </cfRule>
  </conditionalFormatting>
  <conditionalFormatting sqref="K23:L26">
    <cfRule type="expression" dxfId="208" priority="19" stopIfTrue="1">
      <formula>LEN(TRIM($K$23))=0</formula>
    </cfRule>
    <cfRule type="expression" dxfId="207" priority="20" stopIfTrue="1">
      <formula>$K$2="Sat"</formula>
    </cfRule>
  </conditionalFormatting>
  <conditionalFormatting sqref="K15:L18">
    <cfRule type="expression" dxfId="206" priority="21" stopIfTrue="1">
      <formula>LEN(TRIM($K$15))=0</formula>
    </cfRule>
    <cfRule type="expression" dxfId="205" priority="22" stopIfTrue="1">
      <formula>$K$2="Sat"</formula>
    </cfRule>
  </conditionalFormatting>
  <conditionalFormatting sqref="K19:L22">
    <cfRule type="expression" dxfId="204" priority="23" stopIfTrue="1">
      <formula>LEN(TRIM($K$19))=0</formula>
    </cfRule>
    <cfRule type="expression" dxfId="203" priority="24" stopIfTrue="1">
      <formula>$K$2="Sat"</formula>
    </cfRule>
  </conditionalFormatting>
  <conditionalFormatting sqref="M15:N18">
    <cfRule type="expression" dxfId="202" priority="25" stopIfTrue="1">
      <formula>LEN(TRIM($M$15))=0</formula>
    </cfRule>
  </conditionalFormatting>
  <conditionalFormatting sqref="M19:N22">
    <cfRule type="expression" dxfId="201" priority="26" stopIfTrue="1">
      <formula>LEN(TRIM($M$19))=0</formula>
    </cfRule>
  </conditionalFormatting>
  <conditionalFormatting sqref="M23:N26">
    <cfRule type="expression" dxfId="200" priority="27" stopIfTrue="1">
      <formula>LEN(TRIM($M$23))=0</formula>
    </cfRule>
  </conditionalFormatting>
  <conditionalFormatting sqref="K2:L2">
    <cfRule type="expression" dxfId="199" priority="28" stopIfTrue="1">
      <formula>$K$2="Sat"</formula>
    </cfRule>
  </conditionalFormatting>
  <conditionalFormatting sqref="A3:B6">
    <cfRule type="expression" dxfId="198" priority="29" stopIfTrue="1">
      <formula>LEN(TRIM($A$3))=0</formula>
    </cfRule>
    <cfRule type="expression" dxfId="197" priority="30" stopIfTrue="1">
      <formula>$A$2="Sun"</formula>
    </cfRule>
  </conditionalFormatting>
  <conditionalFormatting sqref="A7:B10">
    <cfRule type="expression" dxfId="196" priority="31" stopIfTrue="1">
      <formula>LEN(TRIM($A$7))=0</formula>
    </cfRule>
    <cfRule type="expression" dxfId="195" priority="32" stopIfTrue="1">
      <formula>$A$2="Sun"</formula>
    </cfRule>
  </conditionalFormatting>
  <conditionalFormatting sqref="A11:B14">
    <cfRule type="expression" dxfId="194" priority="33" stopIfTrue="1">
      <formula>LEN(TRIM($A$11))=0</formula>
    </cfRule>
    <cfRule type="expression" dxfId="193" priority="34" stopIfTrue="1">
      <formula>$A$2="Sun"</formula>
    </cfRule>
  </conditionalFormatting>
  <conditionalFormatting sqref="C3:D6">
    <cfRule type="expression" dxfId="192" priority="35" stopIfTrue="1">
      <formula>LEN(TRIM($C$3))=0</formula>
    </cfRule>
  </conditionalFormatting>
  <conditionalFormatting sqref="C11:D14">
    <cfRule type="expression" dxfId="191" priority="36" stopIfTrue="1">
      <formula>LEN(TRIM($C$11))=0</formula>
    </cfRule>
  </conditionalFormatting>
  <conditionalFormatting sqref="C7:D10">
    <cfRule type="expression" dxfId="190" priority="37" stopIfTrue="1">
      <formula>LEN(TRIM($C$7))=0</formula>
    </cfRule>
  </conditionalFormatting>
  <conditionalFormatting sqref="E11:F14">
    <cfRule type="expression" dxfId="189" priority="38" stopIfTrue="1">
      <formula>LEN(TRIM($E$11))=0</formula>
    </cfRule>
  </conditionalFormatting>
  <conditionalFormatting sqref="E7:F10">
    <cfRule type="expression" dxfId="188" priority="39" stopIfTrue="1">
      <formula>LEN(TRIM($E$7))=0</formula>
    </cfRule>
  </conditionalFormatting>
  <conditionalFormatting sqref="E3:F6">
    <cfRule type="expression" dxfId="187" priority="40" stopIfTrue="1">
      <formula>LEN(TRIM($E$3))=0</formula>
    </cfRule>
  </conditionalFormatting>
  <conditionalFormatting sqref="G11:H14">
    <cfRule type="expression" dxfId="186" priority="41" stopIfTrue="1">
      <formula>LEN(TRIM($G$11))=0</formula>
    </cfRule>
  </conditionalFormatting>
  <conditionalFormatting sqref="G7:H10">
    <cfRule type="expression" dxfId="185" priority="42" stopIfTrue="1">
      <formula>LEN(TRIM($G$7))=0</formula>
    </cfRule>
  </conditionalFormatting>
  <conditionalFormatting sqref="G3:H6">
    <cfRule type="expression" dxfId="184" priority="43" stopIfTrue="1">
      <formula>LEN(TRIM($G$3))=0</formula>
    </cfRule>
  </conditionalFormatting>
  <conditionalFormatting sqref="I11:J14">
    <cfRule type="expression" dxfId="183" priority="44" stopIfTrue="1">
      <formula>LEN(TRIM($I$11))=0</formula>
    </cfRule>
  </conditionalFormatting>
  <conditionalFormatting sqref="I7:J10">
    <cfRule type="expression" dxfId="182" priority="45" stopIfTrue="1">
      <formula>LEN(TRIM($I$7))=0</formula>
    </cfRule>
  </conditionalFormatting>
  <conditionalFormatting sqref="I3:J6">
    <cfRule type="expression" dxfId="181" priority="46" stopIfTrue="1">
      <formula>LEN(TRIM($I$3))=0</formula>
    </cfRule>
  </conditionalFormatting>
  <conditionalFormatting sqref="K11:L14">
    <cfRule type="expression" dxfId="180" priority="47" stopIfTrue="1">
      <formula>LEN(TRIM($K$11))=0</formula>
    </cfRule>
    <cfRule type="expression" dxfId="179" priority="48" stopIfTrue="1">
      <formula>$K$2="Sat"</formula>
    </cfRule>
  </conditionalFormatting>
  <conditionalFormatting sqref="K7:L10">
    <cfRule type="expression" dxfId="178" priority="49" stopIfTrue="1">
      <formula>LEN(TRIM($K$7))=0</formula>
    </cfRule>
    <cfRule type="expression" dxfId="177" priority="50" stopIfTrue="1">
      <formula>$K$2="Sat"</formula>
    </cfRule>
  </conditionalFormatting>
  <conditionalFormatting sqref="K3:L6">
    <cfRule type="expression" dxfId="176" priority="51" stopIfTrue="1">
      <formula>LEN(TRIM($K$3))=0</formula>
    </cfRule>
    <cfRule type="expression" dxfId="175" priority="52" stopIfTrue="1">
      <formula>$K$2="Sat"</formula>
    </cfRule>
  </conditionalFormatting>
  <conditionalFormatting sqref="A2:B2">
    <cfRule type="expression" dxfId="174" priority="53" stopIfTrue="1">
      <formula>$A$2="Sun"</formula>
    </cfRule>
  </conditionalFormatting>
  <conditionalFormatting sqref="M3:N6">
    <cfRule type="expression" dxfId="173" priority="54" stopIfTrue="1">
      <formula>LEN(TRIM($M$3))=0</formula>
    </cfRule>
  </conditionalFormatting>
  <conditionalFormatting sqref="M7:N10">
    <cfRule type="expression" dxfId="172" priority="55" stopIfTrue="1">
      <formula>LEN(TRIM($M$7))=0</formula>
    </cfRule>
  </conditionalFormatting>
  <conditionalFormatting sqref="M11:N14">
    <cfRule type="expression" dxfId="171" priority="56" stopIfTrue="1">
      <formula>LEN(TRIM($M$11))=0</formula>
    </cfRule>
  </conditionalFormatting>
  <hyperlinks>
    <hyperlink ref="A35" r:id="rId1" display="www.spreadsheet123.com/calendars-organisers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0" orientation="landscape" r:id="rId2"/>
  <headerFooter alignWithMargins="0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Q35"/>
  <sheetViews>
    <sheetView showGridLines="0" workbookViewId="0">
      <selection sqref="A1:N1"/>
    </sheetView>
  </sheetViews>
  <sheetFormatPr defaultRowHeight="14.25" x14ac:dyDescent="0.25"/>
  <cols>
    <col min="1" max="1" width="4.7109375" style="2" customWidth="1"/>
    <col min="2" max="2" width="20.7109375" style="2" customWidth="1"/>
    <col min="3" max="3" width="4.7109375" style="2" customWidth="1"/>
    <col min="4" max="4" width="20.7109375" style="2" customWidth="1"/>
    <col min="5" max="5" width="4.7109375" style="2" customWidth="1"/>
    <col min="6" max="6" width="20.7109375" style="2" customWidth="1"/>
    <col min="7" max="7" width="4.7109375" style="2" customWidth="1"/>
    <col min="8" max="8" width="20.7109375" style="2" customWidth="1"/>
    <col min="9" max="9" width="4.7109375" style="2" customWidth="1"/>
    <col min="10" max="10" width="20.7109375" style="2" customWidth="1"/>
    <col min="11" max="11" width="4.7109375" style="2" customWidth="1"/>
    <col min="12" max="12" width="20.7109375" style="2" customWidth="1"/>
    <col min="13" max="13" width="4.7109375" style="2" customWidth="1"/>
    <col min="14" max="14" width="20.7109375" style="2" customWidth="1"/>
    <col min="15" max="15" width="1.7109375" style="2" customWidth="1"/>
    <col min="16" max="16384" width="9.140625" style="2"/>
  </cols>
  <sheetData>
    <row r="1" spans="1:14" ht="38.25" thickBot="1" x14ac:dyDescent="0.3">
      <c r="A1" s="90">
        <f>DATE(Year,Month+9,1)</f>
        <v>43009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30.75" thickTop="1" x14ac:dyDescent="0.25">
      <c r="A2" s="82" t="str">
        <f>IF(Start_Day=2,"Mon","Sun")</f>
        <v>Sun</v>
      </c>
      <c r="B2" s="82"/>
      <c r="C2" s="82" t="str">
        <f>IF(Start_Day=2,"Tue","Mon")</f>
        <v>Mon</v>
      </c>
      <c r="D2" s="82"/>
      <c r="E2" s="82" t="str">
        <f>IF(Start_Day=2,"Wed","Tue")</f>
        <v>Tue</v>
      </c>
      <c r="F2" s="82"/>
      <c r="G2" s="82" t="str">
        <f>IF(Start_Day=2,"Thu","Wed")</f>
        <v>Wed</v>
      </c>
      <c r="H2" s="82"/>
      <c r="I2" s="82" t="str">
        <f>IF(Start_Day=2,"Fri","Thu")</f>
        <v>Thu</v>
      </c>
      <c r="J2" s="82"/>
      <c r="K2" s="82" t="str">
        <f>IF(Start_Day=2,"Sat","Fri")</f>
        <v>Fri</v>
      </c>
      <c r="L2" s="82"/>
      <c r="M2" s="83" t="str">
        <f>IF(Start_Day=2,"Sun","Sat")</f>
        <v>Sat</v>
      </c>
      <c r="N2" s="83"/>
    </row>
    <row r="3" spans="1:14" ht="21" customHeight="1" x14ac:dyDescent="0.25">
      <c r="A3" s="30">
        <f>IF(MONTH($A$1)&lt;&gt;MONTH($A$1-WEEKDAY($A$1,Start_Day)+(COLUMN(A3)-COLUMN($A$3)+1)),"",$A$1-WEEKDAY($A$1,Start_Day)+(COLUMN(A3)-COLUMN($A$3)+1))</f>
        <v>43009</v>
      </c>
      <c r="B3" s="28" t="str">
        <f>IF(ISERROR(MATCH(A3,date_of_event,0)),"",INDEX(events,MATCH(A3,date_of_event,0)))</f>
        <v/>
      </c>
      <c r="C3" s="30">
        <f>IF(MONTH($A$1)&lt;&gt;MONTH($A$1-WEEKDAY($A$1,Start_Day)+(COLUMN(B3)-COLUMN($A$3)+1)),"",$A$1-WEEKDAY($A$1,Start_Day)+(COLUMN(B3)-COLUMN($A$3)+1))</f>
        <v>43010</v>
      </c>
      <c r="D3" s="28" t="str">
        <f>IF(ISERROR(MATCH(C3,date_of_event,0)),"",INDEX(events,MATCH(C3,date_of_event,0)))</f>
        <v/>
      </c>
      <c r="E3" s="30">
        <f>IF(MONTH($A$1)&lt;&gt;MONTH($A$1-WEEKDAY($A$1,Start_Day)+(COLUMN(C3)-COLUMN($A$3)+1)),"",$A$1-WEEKDAY($A$1,Start_Day)+(COLUMN(C3)-COLUMN($A$3)+1))</f>
        <v>43011</v>
      </c>
      <c r="F3" s="28" t="str">
        <f>IF(ISERROR(MATCH(E3,date_of_event,0)),"",INDEX(events,MATCH(E3,date_of_event,0)))</f>
        <v/>
      </c>
      <c r="G3" s="30">
        <f>IF(MONTH($A$1)&lt;&gt;MONTH($A$1-WEEKDAY($A$1,Start_Day)+(COLUMN(D3)-COLUMN($A$3)+1)),"",$A$1-WEEKDAY($A$1,Start_Day)+(COLUMN(D3)-COLUMN($A$3)+1))</f>
        <v>43012</v>
      </c>
      <c r="H3" s="28" t="str">
        <f>IF(ISERROR(MATCH(G3,date_of_event,0)),"",INDEX(events,MATCH(G3,date_of_event,0)))</f>
        <v/>
      </c>
      <c r="I3" s="30">
        <f>IF(MONTH($A$1)&lt;&gt;MONTH($A$1-WEEKDAY($A$1,Start_Day)+(COLUMN(E3)-COLUMN($A$3)+1)),"",$A$1-WEEKDAY($A$1,Start_Day)+(COLUMN(E3)-COLUMN($A$3)+1))</f>
        <v>43013</v>
      </c>
      <c r="J3" s="28" t="str">
        <f>IF(ISERROR(MATCH(I3,date_of_event,0)),"",INDEX(events,MATCH(I3,date_of_event,0)))</f>
        <v/>
      </c>
      <c r="K3" s="30">
        <f>IF(MONTH($A$1)&lt;&gt;MONTH($A$1-WEEKDAY($A$1,Start_Day)+(COLUMN(F3)-COLUMN($A$3)+1)),"",$A$1-WEEKDAY($A$1,Start_Day)+(COLUMN(F3)-COLUMN($A$3)+1))</f>
        <v>43014</v>
      </c>
      <c r="L3" s="28" t="str">
        <f>IF(ISERROR(MATCH(K3,date_of_event,0)),"",INDEX(events,MATCH(K3,date_of_event,0)))</f>
        <v/>
      </c>
      <c r="M3" s="31">
        <f>IF(MONTH($A$1)&lt;&gt;MONTH($A$1-WEEKDAY($A$1,Start_Day)+(COLUMN(G3)-COLUMN($A$3)+1)),"",$A$1-WEEKDAY($A$1,Start_Day)+(COLUMN(G3)-COLUMN($A$3)+1))</f>
        <v>43015</v>
      </c>
      <c r="N3" s="29" t="str">
        <f>IF(ISERROR(MATCH(M3,date_of_event,0)),"",INDEX(events,MATCH(M3,date_of_event,0)))</f>
        <v/>
      </c>
    </row>
    <row r="4" spans="1:14" ht="21" customHeight="1" x14ac:dyDescent="0.25">
      <c r="A4" s="72" t="str">
        <f>IF(ISERROR(MATCH(A3,date_of_per_event,0)),"",INDEX(personal_events,MATCH(A3,date_of_per_event,0)))</f>
        <v/>
      </c>
      <c r="B4" s="72"/>
      <c r="C4" s="72" t="str">
        <f>IF(ISERROR(MATCH(C3,date_of_per_event,0)),"",INDEX(personal_events,MATCH(C3,date_of_per_event,0)))</f>
        <v/>
      </c>
      <c r="D4" s="72"/>
      <c r="E4" s="72" t="str">
        <f>IF(ISERROR(MATCH(E3,date_of_per_event,0)),"",INDEX(personal_events,MATCH(E3,date_of_per_event,0)))</f>
        <v/>
      </c>
      <c r="F4" s="74"/>
      <c r="G4" s="72" t="str">
        <f>IF(ISERROR(MATCH(G3,date_of_per_event,0)),"",INDEX(personal_events,MATCH(G3,date_of_per_event,0)))</f>
        <v/>
      </c>
      <c r="H4" s="72"/>
      <c r="I4" s="72" t="str">
        <f>IF(ISERROR(MATCH(I3,date_of_per_event,0)),"",INDEX(personal_events,MATCH(I3,date_of_per_event,0)))</f>
        <v/>
      </c>
      <c r="J4" s="72"/>
      <c r="K4" s="72" t="str">
        <f>IF(ISERROR(MATCH(K3,date_of_per_event,0)),"",INDEX(personal_events,MATCH(K3,date_of_per_event,0)))</f>
        <v/>
      </c>
      <c r="L4" s="72"/>
      <c r="M4" s="73" t="str">
        <f>IF(ISERROR(MATCH(M3,date_of_per_event,0)),"",INDEX(personal_events,MATCH(M3,date_of_per_event,0)))</f>
        <v/>
      </c>
      <c r="N4" s="73"/>
    </row>
    <row r="5" spans="1:14" ht="21" customHeight="1" x14ac:dyDescent="0.25">
      <c r="A5" s="72"/>
      <c r="B5" s="72"/>
      <c r="C5" s="72"/>
      <c r="D5" s="72"/>
      <c r="E5" s="72"/>
      <c r="F5" s="74"/>
      <c r="G5" s="72"/>
      <c r="H5" s="72"/>
      <c r="I5" s="72"/>
      <c r="J5" s="72"/>
      <c r="K5" s="72"/>
      <c r="L5" s="72"/>
      <c r="M5" s="73"/>
      <c r="N5" s="73"/>
    </row>
    <row r="6" spans="1:14" ht="21" customHeight="1" x14ac:dyDescent="0.25">
      <c r="A6" s="75"/>
      <c r="B6" s="75"/>
      <c r="C6" s="75"/>
      <c r="D6" s="75"/>
      <c r="E6" s="75"/>
      <c r="F6" s="88"/>
      <c r="G6" s="75"/>
      <c r="H6" s="75"/>
      <c r="I6" s="75"/>
      <c r="J6" s="75"/>
      <c r="K6" s="75"/>
      <c r="L6" s="75"/>
      <c r="M6" s="76"/>
      <c r="N6" s="76"/>
    </row>
    <row r="7" spans="1:14" ht="21" customHeight="1" x14ac:dyDescent="0.25">
      <c r="A7" s="30">
        <f>IF(MONTH($A$1)&lt;&gt;MONTH($A$1-WEEKDAY($A$1,Start_Day)+(COLUMN(A7)-COLUMN($A$7)+8)),"",$A$1-WEEKDAY($A$1,Start_Day)+(COLUMN(A7)-COLUMN($A$7)+8))</f>
        <v>43016</v>
      </c>
      <c r="B7" s="28" t="str">
        <f>IF(ISERROR(MATCH(A7,date_of_event,0)),"",INDEX(events,MATCH(A7,date_of_event,0)))</f>
        <v/>
      </c>
      <c r="C7" s="30">
        <f>IF(MONTH($A$1)&lt;&gt;MONTH($A$1-WEEKDAY($A$1,Start_Day)+(COLUMN(B7)-COLUMN($A$7)+8)),"",$A$1-WEEKDAY($A$1,Start_Day)+(COLUMN(B7)-COLUMN($A$7)+8))</f>
        <v>43017</v>
      </c>
      <c r="D7" s="28" t="str">
        <f>IF(ISERROR(MATCH(C7,date_of_event,0)),"",INDEX(events,MATCH(C7,date_of_event,0)))</f>
        <v/>
      </c>
      <c r="E7" s="30">
        <f>IF(MONTH($A$1)&lt;&gt;MONTH($A$1-WEEKDAY($A$1,Start_Day)+(COLUMN(C7)-COLUMN($A$7)+8)),"",$A$1-WEEKDAY($A$1,Start_Day)+(COLUMN(C7)-COLUMN($A$7)+8))</f>
        <v>43018</v>
      </c>
      <c r="F7" s="28" t="str">
        <f>IF(ISERROR(MATCH(E7,date_of_event,0)),"",INDEX(events,MATCH(E7,date_of_event,0)))</f>
        <v/>
      </c>
      <c r="G7" s="30">
        <f>IF(MONTH($A$1)&lt;&gt;MONTH($A$1-WEEKDAY($A$1,Start_Day)+(COLUMN(D7)-COLUMN($A$7)+8)),"",$A$1-WEEKDAY($A$1,Start_Day)+(COLUMN(D7)-COLUMN($A$7)+8))</f>
        <v>43019</v>
      </c>
      <c r="H7" s="28" t="str">
        <f>IF(ISERROR(MATCH(G7,date_of_event,0)),"",INDEX(events,MATCH(G7,date_of_event,0)))</f>
        <v/>
      </c>
      <c r="I7" s="30">
        <f>IF(MONTH($A$1)&lt;&gt;MONTH($A$1-WEEKDAY($A$1,Start_Day)+(COLUMN(E7)-COLUMN($A$7)+8)),"",$A$1-WEEKDAY($A$1,Start_Day)+(COLUMN(E7)-COLUMN($A$7)+8))</f>
        <v>43020</v>
      </c>
      <c r="J7" s="28" t="str">
        <f>IF(ISERROR(MATCH(I7,date_of_event,0)),"",INDEX(events,MATCH(I7,date_of_event,0)))</f>
        <v/>
      </c>
      <c r="K7" s="30">
        <f>IF(MONTH($A$1)&lt;&gt;MONTH($A$1-WEEKDAY($A$1,Start_Day)+(COLUMN(F7)-COLUMN($A$7)+8)),"",$A$1-WEEKDAY($A$1,Start_Day)+(COLUMN(F7)-COLUMN($A$7)+8))</f>
        <v>43021</v>
      </c>
      <c r="L7" s="28" t="str">
        <f>IF(ISERROR(MATCH(K7,date_of_event,0)),"",INDEX(events,MATCH(K7,date_of_event,0)))</f>
        <v/>
      </c>
      <c r="M7" s="31">
        <f>IF(MONTH($A$1)&lt;&gt;MONTH($A$1-WEEKDAY($A$1,Start_Day)+(COLUMN(G7)-COLUMN($A$7)+8)),"",$A$1-WEEKDAY($A$1,Start_Day)+(COLUMN(G7)-COLUMN($A$7)+8))</f>
        <v>43022</v>
      </c>
      <c r="N7" s="29" t="str">
        <f>IF(ISERROR(MATCH(M7,date_of_event,0)),"",INDEX(events,MATCH(M7,date_of_event,0)))</f>
        <v/>
      </c>
    </row>
    <row r="8" spans="1:14" s="26" customFormat="1" ht="21" customHeight="1" x14ac:dyDescent="0.25">
      <c r="A8" s="72" t="str">
        <f>IF(ISERROR(MATCH(A7,date_of_per_event,0)),"",INDEX(personal_events,MATCH(A7,date_of_per_event,0)))</f>
        <v/>
      </c>
      <c r="B8" s="72"/>
      <c r="C8" s="72" t="str">
        <f>IF(ISERROR(MATCH(C7,date_of_per_event,0)),"",INDEX(personal_events,MATCH(C7,date_of_per_event,0)))</f>
        <v/>
      </c>
      <c r="D8" s="72"/>
      <c r="E8" s="72" t="str">
        <f>IF(ISERROR(MATCH(E7,date_of_per_event,0)),"",INDEX(personal_events,MATCH(E7,date_of_per_event,0)))</f>
        <v/>
      </c>
      <c r="F8" s="72"/>
      <c r="G8" s="72" t="str">
        <f>IF(ISERROR(MATCH(G7,date_of_per_event,0)),"",INDEX(personal_events,MATCH(G7,date_of_per_event,0)))</f>
        <v/>
      </c>
      <c r="H8" s="72"/>
      <c r="I8" s="72" t="str">
        <f>IF(ISERROR(MATCH(I7,date_of_per_event,0)),"",INDEX(personal_events,MATCH(I7,date_of_per_event,0)))</f>
        <v/>
      </c>
      <c r="J8" s="72"/>
      <c r="K8" s="72" t="str">
        <f>IF(ISERROR(MATCH(K7,date_of_per_event,0)),"",INDEX(personal_events,MATCH(K7,date_of_per_event,0)))</f>
        <v/>
      </c>
      <c r="L8" s="72"/>
      <c r="M8" s="73" t="str">
        <f>IF(ISERROR(MATCH(M7,date_of_per_event,0)),"",INDEX(personal_events,MATCH(M7,date_of_per_event,0)))</f>
        <v/>
      </c>
      <c r="N8" s="73"/>
    </row>
    <row r="9" spans="1:14" s="26" customFormat="1" ht="21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3"/>
    </row>
    <row r="10" spans="1:14" s="26" customFormat="1" ht="21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76"/>
    </row>
    <row r="11" spans="1:14" ht="21" customHeight="1" x14ac:dyDescent="0.25">
      <c r="A11" s="30">
        <f>IF(MONTH($A$1)&lt;&gt;MONTH($A$1-WEEKDAY($A$1,Start_Day)+(COLUMN(A11)-COLUMN($A$11)+15)),"",$A$1-WEEKDAY($A$1,Start_Day)+(COLUMN(A11)-COLUMN($A$11)+15))</f>
        <v>43023</v>
      </c>
      <c r="B11" s="28" t="str">
        <f>IF(ISERROR(MATCH(A11,date_of_event,0)),"",INDEX(events,MATCH(A11,date_of_event,0)))</f>
        <v/>
      </c>
      <c r="C11" s="30">
        <f>IF(MONTH($A$1)&lt;&gt;MONTH($A$1-WEEKDAY($A$1,Start_Day)+(COLUMN(B11)-COLUMN($A$11)+15)),"",$A$1-WEEKDAY($A$1,Start_Day)+(COLUMN(B11)-COLUMN($A$11)+15))</f>
        <v>43024</v>
      </c>
      <c r="D11" s="28" t="str">
        <f>IF(ISERROR(MATCH(C11,date_of_event,0)),"",INDEX(events,MATCH(C11,date_of_event,0)))</f>
        <v/>
      </c>
      <c r="E11" s="30">
        <f>IF(MONTH($A$1)&lt;&gt;MONTH($A$1-WEEKDAY($A$1,Start_Day)+(COLUMN(C11)-COLUMN($A$11)+15)),"",$A$1-WEEKDAY($A$1,Start_Day)+(COLUMN(C11)-COLUMN($A$11)+15))</f>
        <v>43025</v>
      </c>
      <c r="F11" s="28" t="str">
        <f>IF(ISERROR(MATCH(E11,date_of_event,0)),"",INDEX(events,MATCH(E11,date_of_event,0)))</f>
        <v/>
      </c>
      <c r="G11" s="30">
        <f>IF(MONTH($A$1)&lt;&gt;MONTH($A$1-WEEKDAY($A$1,Start_Day)+(COLUMN(D11)-COLUMN($A$11)+15)),"",$A$1-WEEKDAY($A$1,Start_Day)+(COLUMN(D11)-COLUMN($A$11)+15))</f>
        <v>43026</v>
      </c>
      <c r="H11" s="28" t="str">
        <f>IF(ISERROR(MATCH(G11,date_of_event,0)),"",INDEX(events,MATCH(G11,date_of_event,0)))</f>
        <v/>
      </c>
      <c r="I11" s="30">
        <f>IF(MONTH($A$1)&lt;&gt;MONTH($A$1-WEEKDAY($A$1,Start_Day)+(COLUMN(E11)-COLUMN($A$11)+15)),"",$A$1-WEEKDAY($A$1,Start_Day)+(COLUMN(E11)-COLUMN($A$11)+15))</f>
        <v>43027</v>
      </c>
      <c r="J11" s="28" t="str">
        <f>IF(ISERROR(MATCH(I11,date_of_event,0)),"",INDEX(events,MATCH(I11,date_of_event,0)))</f>
        <v/>
      </c>
      <c r="K11" s="30">
        <f>IF(MONTH($A$1)&lt;&gt;MONTH($A$1-WEEKDAY($A$1,Start_Day)+(COLUMN(F11)-COLUMN($A$11)+15)),"",$A$1-WEEKDAY($A$1,Start_Day)+(COLUMN(F11)-COLUMN($A$11)+15))</f>
        <v>43028</v>
      </c>
      <c r="L11" s="28" t="str">
        <f>IF(ISERROR(MATCH(K11,date_of_event,0)),"",INDEX(events,MATCH(K11,date_of_event,0)))</f>
        <v/>
      </c>
      <c r="M11" s="31">
        <f>IF(MONTH($A$1)&lt;&gt;MONTH($A$1-WEEKDAY($A$1,Start_Day)+(COLUMN(G11)-COLUMN($A$11)+15)),"",$A$1-WEEKDAY($A$1,Start_Day)+(COLUMN(G11)-COLUMN($A$11)+15))</f>
        <v>43029</v>
      </c>
      <c r="N11" s="29" t="str">
        <f>IF(ISERROR(MATCH(M11,date_of_event,0)),"",INDEX(events,MATCH(M11,date_of_event,0)))</f>
        <v/>
      </c>
    </row>
    <row r="12" spans="1:14" s="26" customFormat="1" ht="21" customHeight="1" x14ac:dyDescent="0.25">
      <c r="A12" s="72" t="str">
        <f>IF(ISERROR(MATCH(A11,date_of_per_event,0)),"",INDEX(personal_events,MATCH(A11,date_of_per_event,0)))</f>
        <v/>
      </c>
      <c r="B12" s="72"/>
      <c r="C12" s="72" t="str">
        <f>IF(ISERROR(MATCH(C11,date_of_per_event,0)),"",INDEX(personal_events,MATCH(C11,date_of_per_event,0)))</f>
        <v/>
      </c>
      <c r="D12" s="72"/>
      <c r="E12" s="72" t="str">
        <f>IF(ISERROR(MATCH(E11,date_of_per_event,0)),"",INDEX(personal_events,MATCH(E11,date_of_per_event,0)))</f>
        <v/>
      </c>
      <c r="F12" s="72"/>
      <c r="G12" s="72" t="str">
        <f>IF(ISERROR(MATCH(G11,date_of_per_event,0)),"",INDEX(personal_events,MATCH(G11,date_of_per_event,0)))</f>
        <v/>
      </c>
      <c r="H12" s="72"/>
      <c r="I12" s="72" t="str">
        <f>IF(ISERROR(MATCH(I11,date_of_per_event,0)),"",INDEX(personal_events,MATCH(I11,date_of_per_event,0)))</f>
        <v/>
      </c>
      <c r="J12" s="72"/>
      <c r="K12" s="78" t="str">
        <f>IF(ISERROR(MATCH(K11,date_of_per_event,0)),"",INDEX(personal_events,MATCH(K11,date_of_per_event,0)))</f>
        <v/>
      </c>
      <c r="L12" s="78"/>
      <c r="M12" s="73" t="str">
        <f>IF(ISERROR(MATCH(M11,date_of_per_event,0)),"",INDEX(personal_events,MATCH(M11,date_of_per_event,0)))</f>
        <v/>
      </c>
      <c r="N12" s="73"/>
    </row>
    <row r="13" spans="1:14" s="26" customFormat="1" ht="21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8"/>
      <c r="L13" s="78"/>
      <c r="M13" s="73"/>
      <c r="N13" s="73"/>
    </row>
    <row r="14" spans="1:14" s="26" customFormat="1" ht="21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7"/>
      <c r="L14" s="77"/>
      <c r="M14" s="76"/>
      <c r="N14" s="76"/>
    </row>
    <row r="15" spans="1:14" ht="21" customHeight="1" x14ac:dyDescent="0.25">
      <c r="A15" s="30">
        <f>IF(MONTH($A$1)&lt;&gt;MONTH($A$1-WEEKDAY($A$1,Start_Day)+(COLUMN(A15)-COLUMN($A$15)+22)),"",$A$1-WEEKDAY($A$1,Start_Day)+(COLUMN(A15)-COLUMN($A$15)+22))</f>
        <v>43030</v>
      </c>
      <c r="B15" s="28" t="str">
        <f>IF(ISERROR(MATCH(A15,date_of_event,0)),"",INDEX(events,MATCH(A15,date_of_event,0)))</f>
        <v/>
      </c>
      <c r="C15" s="30">
        <f>IF(MONTH($A$1)&lt;&gt;MONTH($A$1-WEEKDAY($A$1,Start_Day)+(COLUMN(B15)-COLUMN($A$15)+22)),"",$A$1-WEEKDAY($A$1,Start_Day)+(COLUMN(B15)-COLUMN($A$15)+22))</f>
        <v>43031</v>
      </c>
      <c r="D15" s="28" t="str">
        <f>IF(ISERROR(MATCH(C15,date_of_event,0)),"",INDEX(events,MATCH(C15,date_of_event,0)))</f>
        <v/>
      </c>
      <c r="E15" s="30">
        <f>IF(MONTH($A$1)&lt;&gt;MONTH($A$1-WEEKDAY($A$1,Start_Day)+(COLUMN(C15)-COLUMN($A$15)+22)),"",$A$1-WEEKDAY($A$1,Start_Day)+(COLUMN(C15)-COLUMN($A$15)+22))</f>
        <v>43032</v>
      </c>
      <c r="F15" s="28" t="str">
        <f>IF(ISERROR(MATCH(E15,date_of_event,0)),"",INDEX(events,MATCH(E15,date_of_event,0)))</f>
        <v/>
      </c>
      <c r="G15" s="30">
        <f>IF(MONTH($A$1)&lt;&gt;MONTH($A$1-WEEKDAY($A$1,Start_Day)+(COLUMN(D15)-COLUMN($A$15)+22)),"",$A$1-WEEKDAY($A$1,Start_Day)+(COLUMN(D15)-COLUMN($A$15)+22))</f>
        <v>43033</v>
      </c>
      <c r="H15" s="28" t="str">
        <f>IF(ISERROR(MATCH(G15,date_of_event,0)),"",INDEX(events,MATCH(G15,date_of_event,0)))</f>
        <v/>
      </c>
      <c r="I15" s="30">
        <f>IF(MONTH($A$1)&lt;&gt;MONTH($A$1-WEEKDAY($A$1,Start_Day)+(COLUMN(E15)-COLUMN($A$15)+22)),"",$A$1-WEEKDAY($A$1,Start_Day)+(COLUMN(E15)-COLUMN($A$15)+22))</f>
        <v>43034</v>
      </c>
      <c r="J15" s="28" t="str">
        <f>IF(ISERROR(MATCH(I15,date_of_event,0)),"",INDEX(events,MATCH(I15,date_of_event,0)))</f>
        <v/>
      </c>
      <c r="K15" s="30">
        <f>IF(MONTH($A$1)&lt;&gt;MONTH($A$1-WEEKDAY($A$1,Start_Day)+(COLUMN(F15)-COLUMN($A$15)+22)),"",$A$1-WEEKDAY($A$1,Start_Day)+(COLUMN(F15)-COLUMN($A$15)+22))</f>
        <v>43035</v>
      </c>
      <c r="L15" s="28" t="str">
        <f>IF(ISERROR(MATCH(K15,date_of_event,0)),"",INDEX(events,MATCH(K15,date_of_event,0)))</f>
        <v/>
      </c>
      <c r="M15" s="31">
        <f>IF(MONTH($A$1)&lt;&gt;MONTH($A$1-WEEKDAY($A$1,Start_Day)+(COLUMN(G15)-COLUMN($A$15)+22)),"",$A$1-WEEKDAY($A$1,Start_Day)+(COLUMN(G15)-COLUMN($A$15)+22))</f>
        <v>43036</v>
      </c>
      <c r="N15" s="29" t="str">
        <f>IF(ISERROR(MATCH(M15,date_of_event,0)),"",INDEX(events,MATCH(M15,date_of_event,0)))</f>
        <v/>
      </c>
    </row>
    <row r="16" spans="1:14" s="26" customFormat="1" ht="21" customHeight="1" x14ac:dyDescent="0.25">
      <c r="A16" s="72" t="str">
        <f>IF(ISERROR(MATCH(A15,date_of_per_event,0)),"",INDEX(personal_events,MATCH(A15,date_of_per_event,0)))</f>
        <v/>
      </c>
      <c r="B16" s="72"/>
      <c r="C16" s="72" t="str">
        <f>IF(ISERROR(MATCH(C15,date_of_per_event,0)),"",INDEX(personal_events,MATCH(C15,date_of_per_event,0)))</f>
        <v/>
      </c>
      <c r="D16" s="72"/>
      <c r="E16" s="72" t="str">
        <f>IF(ISERROR(MATCH(E15,date_of_per_event,0)),"",INDEX(personal_events,MATCH(E15,date_of_per_event,0)))</f>
        <v/>
      </c>
      <c r="F16" s="72"/>
      <c r="G16" s="72" t="str">
        <f>IF(ISERROR(MATCH(G15,date_of_per_event,0)),"",INDEX(personal_events,MATCH(G15,date_of_per_event,0)))</f>
        <v/>
      </c>
      <c r="H16" s="72"/>
      <c r="I16" s="72" t="str">
        <f>IF(ISERROR(MATCH(I15,date_of_per_event,0)),"",INDEX(personal_events,MATCH(I15,date_of_per_event,0)))</f>
        <v/>
      </c>
      <c r="J16" s="72"/>
      <c r="K16" s="72" t="str">
        <f>IF(ISERROR(MATCH(K15,date_of_per_event,0)),"",INDEX(personal_events,MATCH(K15,date_of_per_event,0)))</f>
        <v/>
      </c>
      <c r="L16" s="72"/>
      <c r="M16" s="73" t="str">
        <f>IF(ISERROR(MATCH(M15,date_of_per_event,0)),"",INDEX(personal_events,MATCH(M15,date_of_per_event,0)))</f>
        <v/>
      </c>
      <c r="N16" s="73"/>
    </row>
    <row r="17" spans="1:17" s="26" customFormat="1" ht="21" customHeight="1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  <c r="N17" s="73"/>
    </row>
    <row r="18" spans="1:17" s="26" customFormat="1" ht="21" customHeight="1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76"/>
    </row>
    <row r="19" spans="1:17" ht="21" customHeight="1" x14ac:dyDescent="0.25">
      <c r="A19" s="30">
        <f>IF(MONTH($A$1)&lt;&gt;MONTH($A$1-WEEKDAY($A$1,Start_Day)+(COLUMN(A19)-COLUMN($A$19)+29)),"",$A$1-WEEKDAY($A$1,Start_Day)+(COLUMN(A19)-COLUMN($A$19)+29))</f>
        <v>43037</v>
      </c>
      <c r="B19" s="28" t="str">
        <f>IF(ISERROR(MATCH(A19,date_of_event,0)),"",INDEX(events,MATCH(A19,date_of_event,0)))</f>
        <v/>
      </c>
      <c r="C19" s="30">
        <f>IF(MONTH($A$1)&lt;&gt;MONTH($A$1-WEEKDAY($A$1,Start_Day)+(COLUMN(B19)-COLUMN($A$19)+29)),"",$A$1-WEEKDAY($A$1,Start_Day)+(COLUMN(B19)-COLUMN($A$19)+29))</f>
        <v>43038</v>
      </c>
      <c r="D19" s="28" t="str">
        <f>IF(ISERROR(MATCH(C19,date_of_event,0)),"",INDEX(events,MATCH(C19,date_of_event,0)))</f>
        <v/>
      </c>
      <c r="E19" s="30">
        <f>IF(MONTH($A$1)&lt;&gt;MONTH($A$1-WEEKDAY($A$1,Start_Day)+(COLUMN(C19)-COLUMN($A$19)+29)),"",$A$1-WEEKDAY($A$1,Start_Day)+(COLUMN(C19)-COLUMN($A$19)+29))</f>
        <v>43039</v>
      </c>
      <c r="F19" s="28" t="str">
        <f>IF(ISERROR(MATCH(E19,date_of_event,0)),"",INDEX(events,MATCH(E19,date_of_event,0)))</f>
        <v>Halloween</v>
      </c>
      <c r="G19" s="30" t="str">
        <f>IF(MONTH($A$1)&lt;&gt;MONTH($A$1-WEEKDAY($A$1,Start_Day)+(COLUMN(D19)-COLUMN($A$19)+29)),"",$A$1-WEEKDAY($A$1,Start_Day)+(COLUMN(D19)-COLUMN($A$19)+29))</f>
        <v/>
      </c>
      <c r="H19" s="28" t="str">
        <f>IF(ISERROR(MATCH(G19,date_of_event,0)),"",INDEX(events,MATCH(G19,date_of_event,0)))</f>
        <v/>
      </c>
      <c r="I19" s="30" t="str">
        <f>IF(MONTH($A$1)&lt;&gt;MONTH($A$1-WEEKDAY($A$1,Start_Day)+(COLUMN(E19)-COLUMN($A$19)+29)),"",$A$1-WEEKDAY($A$1,Start_Day)+(COLUMN(E19)-COLUMN($A$19)+29))</f>
        <v/>
      </c>
      <c r="J19" s="28" t="str">
        <f>IF(ISERROR(MATCH(I19,date_of_event,0)),"",INDEX(events,MATCH(I19,date_of_event,0)))</f>
        <v/>
      </c>
      <c r="K19" s="30" t="str">
        <f>IF(MONTH($A$1)&lt;&gt;MONTH($A$1-WEEKDAY($A$1,Start_Day)+(COLUMN(F19)-COLUMN($A$19)+29)),"",$A$1-WEEKDAY($A$1,Start_Day)+(COLUMN(F19)-COLUMN($A$19)+29))</f>
        <v/>
      </c>
      <c r="L19" s="28" t="str">
        <f>IF(ISERROR(MATCH(K19,date_of_event,0)),"",INDEX(events,MATCH(K19,date_of_event,0)))</f>
        <v/>
      </c>
      <c r="M19" s="31" t="str">
        <f>IF(MONTH($A$1)&lt;&gt;MONTH($A$1-WEEKDAY($A$1,Start_Day)+(COLUMN(G19)-COLUMN($A$19)+29)),"",$A$1-WEEKDAY($A$1,Start_Day)+(COLUMN(G19)-COLUMN($A$19)+29))</f>
        <v/>
      </c>
      <c r="N19" s="29" t="str">
        <f>IF(ISERROR(MATCH(M19,date_of_event,0)),"",INDEX(events,MATCH(M19,date_of_event,0)))</f>
        <v/>
      </c>
    </row>
    <row r="20" spans="1:17" s="26" customFormat="1" ht="21" customHeight="1" x14ac:dyDescent="0.25">
      <c r="A20" s="72" t="str">
        <f>IF(ISERROR(MATCH(A19,date_of_per_event,0)),"",INDEX(personal_events,MATCH(A19,date_of_per_event,0)))</f>
        <v/>
      </c>
      <c r="B20" s="72"/>
      <c r="C20" s="72" t="str">
        <f>IF(ISERROR(MATCH(C19,date_of_per_event,0)),"",INDEX(personal_events,MATCH(C19,date_of_per_event,0)))</f>
        <v/>
      </c>
      <c r="D20" s="72"/>
      <c r="E20" s="72" t="str">
        <f>IF(ISERROR(MATCH(E19,date_of_per_event,0)),"",INDEX(personal_events,MATCH(E19,date_of_per_event,0)))</f>
        <v/>
      </c>
      <c r="F20" s="72"/>
      <c r="G20" s="72" t="str">
        <f>IF(ISERROR(MATCH(G19,date_of_per_event,0)),"",INDEX(personal_events,MATCH(G19,date_of_per_event,0)))</f>
        <v/>
      </c>
      <c r="H20" s="72"/>
      <c r="I20" s="72" t="str">
        <f>IF(ISERROR(MATCH(I19,date_of_per_event,0)),"",INDEX(personal_events,MATCH(I19,date_of_per_event,0)))</f>
        <v/>
      </c>
      <c r="J20" s="72"/>
      <c r="K20" s="72" t="str">
        <f>IF(ISERROR(MATCH(K19,date_of_per_event,0)),"",INDEX(personal_events,MATCH(K19,date_of_per_event,0)))</f>
        <v/>
      </c>
      <c r="L20" s="72"/>
      <c r="M20" s="73" t="str">
        <f>IF(ISERROR(MATCH(M19,date_of_per_event,0)),"",INDEX(personal_events,MATCH(M19,date_of_per_event,0)))</f>
        <v/>
      </c>
      <c r="N20" s="73"/>
    </row>
    <row r="21" spans="1:17" s="26" customFormat="1" ht="21" customHeight="1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73"/>
    </row>
    <row r="22" spans="1:17" s="26" customFormat="1" ht="21" customHeight="1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76"/>
    </row>
    <row r="23" spans="1:17" ht="21" customHeight="1" x14ac:dyDescent="0.25">
      <c r="A23" s="30" t="str">
        <f>IF(MONTH($A$1)&lt;&gt;MONTH($A$1-WEEKDAY($A$1,Start_Day)+(COLUMN(A23)-COLUMN($A$23)+36)),"",$A$1-WEEKDAY($A$1,Start_Day)+(COLUMN(A23)-COLUMN($A$23)+36))</f>
        <v/>
      </c>
      <c r="B23" s="28" t="str">
        <f>IF(ISERROR(MATCH(A23,date_of_event,0)),"",INDEX(events,MATCH(A23,date_of_event,0)))</f>
        <v/>
      </c>
      <c r="C23" s="30" t="str">
        <f>IF(MONTH($A$1)&lt;&gt;MONTH($A$1-WEEKDAY($A$1,Start_Day)+(COLUMN(B23)-COLUMN($A$23)+36)),"",$A$1-WEEKDAY($A$1,Start_Day)+(COLUMN(B23)-COLUMN($A$23)+36))</f>
        <v/>
      </c>
      <c r="D23" s="28" t="str">
        <f>IF(ISERROR(MATCH(C23,date_of_event,0)),"",INDEX(events,MATCH(C23,date_of_event,0)))</f>
        <v/>
      </c>
      <c r="E23" s="30" t="str">
        <f>IF(MONTH($A$1)&lt;&gt;MONTH($A$1-WEEKDAY($A$1,Start_Day)+(COLUMN(C23)-COLUMN($A$23)+36)),"",$A$1-WEEKDAY($A$1,Start_Day)+(COLUMN(C23)-COLUMN($A$23)+36))</f>
        <v/>
      </c>
      <c r="F23" s="28" t="str">
        <f>IF(ISERROR(MATCH(E23,date_of_event,0)),"",INDEX(events,MATCH(E23,date_of_event,0)))</f>
        <v/>
      </c>
      <c r="G23" s="30" t="str">
        <f>IF(MONTH($A$1)&lt;&gt;MONTH($A$1-WEEKDAY($A$1,Start_Day)+(COLUMN(D23)-COLUMN($A$23)+36)),"",$A$1-WEEKDAY($A$1,Start_Day)+(COLUMN(D23)-COLUMN($A$23)+36))</f>
        <v/>
      </c>
      <c r="H23" s="28" t="str">
        <f>IF(ISERROR(MATCH(G23,date_of_event,0)),"",INDEX(events,MATCH(G23,date_of_event,0)))</f>
        <v/>
      </c>
      <c r="I23" s="30" t="str">
        <f>IF(MONTH($A$1)&lt;&gt;MONTH($A$1-WEEKDAY($A$1,Start_Day)+(COLUMN(E23)-COLUMN($A$23)+36)),"",$A$1-WEEKDAY($A$1,Start_Day)+(COLUMN(E23)-COLUMN($A$23)+36))</f>
        <v/>
      </c>
      <c r="J23" s="28" t="str">
        <f>IF(ISERROR(MATCH(I23,date_of_event,0)),"",INDEX(events,MATCH(I23,date_of_event,0)))</f>
        <v/>
      </c>
      <c r="K23" s="30" t="str">
        <f>IF(MONTH($A$1)&lt;&gt;MONTH($A$1-WEEKDAY($A$1,Start_Day)+(COLUMN(F23)-COLUMN($A$23)+36)),"",$A$1-WEEKDAY($A$1,Start_Day)+(COLUMN(F23)-COLUMN($A$23)+36))</f>
        <v/>
      </c>
      <c r="L23" s="28" t="str">
        <f>IF(ISERROR(MATCH(K23,date_of_event,0)),"",INDEX(events,MATCH(K23,date_of_event,0)))</f>
        <v/>
      </c>
      <c r="M23" s="31" t="str">
        <f>IF(MONTH($A$1)&lt;&gt;MONTH($A$1-WEEKDAY($A$1,Start_Day)+(COLUMN(G23)-COLUMN($A$23)+36)),"",$A$1-WEEKDAY($A$1,Start_Day)+(COLUMN(G23)-COLUMN($A$23)+36))</f>
        <v/>
      </c>
      <c r="N23" s="29" t="str">
        <f>IF(ISERROR(MATCH(M23,date_of_event,0)),"",INDEX(events,MATCH(M23,date_of_event,0)))</f>
        <v/>
      </c>
    </row>
    <row r="24" spans="1:17" s="26" customFormat="1" ht="21" customHeight="1" x14ac:dyDescent="0.25">
      <c r="A24" s="71" t="str">
        <f>IF(ISERROR(MATCH(A23,date_of_per_event,0)),"",INDEX(personal_events,MATCH(A23,date_of_per_event,0)))</f>
        <v/>
      </c>
      <c r="B24" s="71"/>
      <c r="C24" s="72" t="str">
        <f>IF(ISERROR(MATCH(C23,date_of_per_event,0)),"",INDEX(personal_events,MATCH(C23,date_of_per_event,0)))</f>
        <v/>
      </c>
      <c r="D24" s="72"/>
      <c r="E24" s="72" t="str">
        <f>IF(ISERROR(MATCH(E23,date_of_per_event,0)),"",INDEX(personal_events,MATCH(E23,date_of_per_event,0)))</f>
        <v/>
      </c>
      <c r="F24" s="72"/>
      <c r="G24" s="72" t="str">
        <f>IF(ISERROR(MATCH(G23,date_of_per_event,0)),"",INDEX(personal_events,MATCH(G23,date_of_per_event,0)))</f>
        <v/>
      </c>
      <c r="H24" s="72"/>
      <c r="I24" s="72" t="str">
        <f>IF(ISERROR(MATCH(I23,date_of_per_event,0)),"",INDEX(personal_events,MATCH(I23,date_of_per_event,0)))</f>
        <v/>
      </c>
      <c r="J24" s="72"/>
      <c r="K24" s="72" t="str">
        <f>IF(ISERROR(MATCH(K23,date_of_per_event,0)),"",INDEX(personal_events,MATCH(K23,date_of_per_event,0)))</f>
        <v/>
      </c>
      <c r="L24" s="72"/>
      <c r="M24" s="73" t="str">
        <f>IF(ISERROR(MATCH(M23,date_of_per_event,0)),"",INDEX(personal_events,MATCH(M23,date_of_per_event,0)))</f>
        <v/>
      </c>
      <c r="N24" s="73"/>
    </row>
    <row r="25" spans="1:17" s="26" customFormat="1" ht="21" customHeight="1" x14ac:dyDescent="0.25">
      <c r="A25" s="71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73"/>
    </row>
    <row r="26" spans="1:17" s="26" customFormat="1" ht="21" customHeight="1" x14ac:dyDescent="0.25">
      <c r="A26" s="89"/>
      <c r="B26" s="89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76"/>
    </row>
    <row r="27" spans="1:17" ht="6.95" customHeight="1" x14ac:dyDescent="0.25">
      <c r="A27" s="79"/>
      <c r="B27" s="79"/>
      <c r="C27" s="79"/>
      <c r="D27" s="32"/>
      <c r="E27" s="1"/>
      <c r="F27" s="1"/>
      <c r="G27" s="1"/>
      <c r="H27" s="1"/>
      <c r="I27" s="1"/>
      <c r="J27" s="1"/>
      <c r="K27" s="79"/>
      <c r="L27" s="79"/>
      <c r="M27" s="79"/>
      <c r="N27" s="32"/>
    </row>
    <row r="28" spans="1:17" ht="18" customHeight="1" x14ac:dyDescent="0.25">
      <c r="A28" s="79"/>
      <c r="B28" s="79"/>
      <c r="C28" s="79"/>
      <c r="D28" s="32"/>
      <c r="E28" s="84" t="s">
        <v>35</v>
      </c>
      <c r="F28" s="84"/>
      <c r="G28" s="84"/>
      <c r="H28" s="84"/>
      <c r="I28" s="84"/>
      <c r="J28" s="84"/>
      <c r="K28" s="79"/>
      <c r="L28" s="79"/>
      <c r="M28" s="79"/>
      <c r="N28" s="32"/>
    </row>
    <row r="29" spans="1:17" ht="18" customHeight="1" x14ac:dyDescent="0.25">
      <c r="A29" s="79"/>
      <c r="B29" s="79"/>
      <c r="C29" s="79"/>
      <c r="D29" s="32"/>
      <c r="E29" s="85"/>
      <c r="F29" s="86"/>
      <c r="G29" s="86"/>
      <c r="H29" s="86"/>
      <c r="I29" s="86"/>
      <c r="J29" s="87"/>
      <c r="K29" s="79"/>
      <c r="L29" s="79"/>
      <c r="M29" s="79"/>
      <c r="N29" s="32"/>
      <c r="Q29" s="1"/>
    </row>
    <row r="30" spans="1:17" s="27" customFormat="1" ht="18" customHeight="1" x14ac:dyDescent="0.25">
      <c r="A30" s="79"/>
      <c r="B30" s="79"/>
      <c r="C30" s="79"/>
      <c r="D30" s="32"/>
      <c r="E30" s="92"/>
      <c r="F30" s="93"/>
      <c r="G30" s="93"/>
      <c r="H30" s="93"/>
      <c r="I30" s="93"/>
      <c r="J30" s="94"/>
      <c r="K30" s="79"/>
      <c r="L30" s="79"/>
      <c r="M30" s="79"/>
      <c r="N30" s="32"/>
    </row>
    <row r="31" spans="1:17" ht="18" customHeight="1" x14ac:dyDescent="0.25">
      <c r="A31" s="79"/>
      <c r="B31" s="79"/>
      <c r="C31" s="79"/>
      <c r="D31" s="32"/>
      <c r="E31" s="92"/>
      <c r="F31" s="93"/>
      <c r="G31" s="93"/>
      <c r="H31" s="93"/>
      <c r="I31" s="93"/>
      <c r="J31" s="94"/>
      <c r="K31" s="79"/>
      <c r="L31" s="79"/>
      <c r="M31" s="79"/>
      <c r="N31" s="32"/>
    </row>
    <row r="32" spans="1:17" ht="18" customHeight="1" x14ac:dyDescent="0.25">
      <c r="A32" s="79"/>
      <c r="B32" s="79"/>
      <c r="C32" s="79"/>
      <c r="D32" s="32"/>
      <c r="E32" s="91"/>
      <c r="F32" s="91"/>
      <c r="G32" s="91"/>
      <c r="H32" s="91"/>
      <c r="I32" s="91"/>
      <c r="J32" s="91"/>
      <c r="K32" s="79"/>
      <c r="L32" s="79"/>
      <c r="M32" s="79"/>
      <c r="N32" s="32"/>
    </row>
    <row r="33" spans="1:14" ht="18" customHeight="1" x14ac:dyDescent="0.25">
      <c r="A33" s="79"/>
      <c r="B33" s="79"/>
      <c r="C33" s="79"/>
      <c r="D33" s="32"/>
      <c r="E33" s="92"/>
      <c r="F33" s="93"/>
      <c r="G33" s="93"/>
      <c r="H33" s="93"/>
      <c r="I33" s="93"/>
      <c r="J33" s="94"/>
      <c r="K33" s="79"/>
      <c r="L33" s="79"/>
      <c r="M33" s="79"/>
      <c r="N33" s="32"/>
    </row>
    <row r="34" spans="1:14" ht="18" customHeight="1" x14ac:dyDescent="0.25">
      <c r="A34" s="32"/>
      <c r="B34" s="32"/>
      <c r="C34" s="32"/>
      <c r="D34" s="32"/>
      <c r="E34" s="95"/>
      <c r="F34" s="96"/>
      <c r="G34" s="96"/>
      <c r="H34" s="96"/>
      <c r="I34" s="96"/>
      <c r="J34" s="97"/>
      <c r="K34" s="32"/>
      <c r="L34" s="32"/>
      <c r="M34" s="32"/>
      <c r="N34" s="32"/>
    </row>
    <row r="35" spans="1:14" s="19" customFormat="1" ht="18" customHeight="1" x14ac:dyDescent="0.2">
      <c r="A35" s="80" t="s">
        <v>86</v>
      </c>
      <c r="B35" s="80"/>
      <c r="C35" s="80"/>
      <c r="D35" s="80"/>
      <c r="E35" s="33"/>
      <c r="F35" s="33"/>
      <c r="G35" s="33"/>
      <c r="H35" s="33"/>
      <c r="I35" s="33"/>
      <c r="J35" s="33"/>
      <c r="K35" s="81" t="str">
        <f ca="1">"© "&amp;YEAR(TODAY())&amp;" Spreadsheet123 LTD. All rights reserved"</f>
        <v>© 2017 Spreadsheet123 LTD. All rights reserved</v>
      </c>
      <c r="L35" s="81"/>
      <c r="M35" s="81"/>
      <c r="N35" s="81"/>
    </row>
  </sheetData>
  <mergeCells count="145">
    <mergeCell ref="A21:B21"/>
    <mergeCell ref="C21:D21"/>
    <mergeCell ref="E21:F21"/>
    <mergeCell ref="G21:H21"/>
    <mergeCell ref="I21:J21"/>
    <mergeCell ref="K21:L21"/>
    <mergeCell ref="M21:N21"/>
    <mergeCell ref="A20:B20"/>
    <mergeCell ref="A25:B25"/>
    <mergeCell ref="C25:D25"/>
    <mergeCell ref="E25:F25"/>
    <mergeCell ref="G25:H25"/>
    <mergeCell ref="A24:B24"/>
    <mergeCell ref="C24:D24"/>
    <mergeCell ref="E24:F24"/>
    <mergeCell ref="G24:H24"/>
    <mergeCell ref="C22:D22"/>
    <mergeCell ref="C20:D20"/>
    <mergeCell ref="E20:F20"/>
    <mergeCell ref="G20:H20"/>
    <mergeCell ref="C16:D16"/>
    <mergeCell ref="E16:F16"/>
    <mergeCell ref="G16:H16"/>
    <mergeCell ref="C17:D17"/>
    <mergeCell ref="E17:F17"/>
    <mergeCell ref="G17:H17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C9:D9"/>
    <mergeCell ref="E9:F9"/>
    <mergeCell ref="G9:H9"/>
    <mergeCell ref="C8:D8"/>
    <mergeCell ref="E8:F8"/>
    <mergeCell ref="I9:J9"/>
    <mergeCell ref="I8:J8"/>
    <mergeCell ref="M18:N18"/>
    <mergeCell ref="M14:N14"/>
    <mergeCell ref="M17:N17"/>
    <mergeCell ref="M16:N16"/>
    <mergeCell ref="I16:J16"/>
    <mergeCell ref="C12:D12"/>
    <mergeCell ref="E12:F12"/>
    <mergeCell ref="G12:H12"/>
    <mergeCell ref="I17:J17"/>
    <mergeCell ref="C13:D13"/>
    <mergeCell ref="M10:N10"/>
    <mergeCell ref="C18:D18"/>
    <mergeCell ref="G13:H13"/>
    <mergeCell ref="I13:J13"/>
    <mergeCell ref="M6:N6"/>
    <mergeCell ref="M8:N8"/>
    <mergeCell ref="M13:N13"/>
    <mergeCell ref="I12:J12"/>
    <mergeCell ref="K12:L12"/>
    <mergeCell ref="M12:N12"/>
    <mergeCell ref="K9:L9"/>
    <mergeCell ref="M9:N9"/>
    <mergeCell ref="K6:L6"/>
    <mergeCell ref="K8:L8"/>
    <mergeCell ref="K22:L22"/>
    <mergeCell ref="K26:L26"/>
    <mergeCell ref="M26:N26"/>
    <mergeCell ref="M22:N22"/>
    <mergeCell ref="K25:L25"/>
    <mergeCell ref="M25:N25"/>
    <mergeCell ref="K24:L24"/>
    <mergeCell ref="M24:N24"/>
    <mergeCell ref="K10:L10"/>
    <mergeCell ref="K14:L14"/>
    <mergeCell ref="K18:L18"/>
    <mergeCell ref="K13:L13"/>
    <mergeCell ref="K17:L17"/>
    <mergeCell ref="K16:L16"/>
    <mergeCell ref="K20:L20"/>
    <mergeCell ref="M20:N20"/>
    <mergeCell ref="G26:H26"/>
    <mergeCell ref="I6:J6"/>
    <mergeCell ref="I10:J10"/>
    <mergeCell ref="I14:J14"/>
    <mergeCell ref="I18:J18"/>
    <mergeCell ref="I22:J22"/>
    <mergeCell ref="I26:J26"/>
    <mergeCell ref="I20:J20"/>
    <mergeCell ref="I25:J25"/>
    <mergeCell ref="I24:J24"/>
    <mergeCell ref="E32:J32"/>
    <mergeCell ref="E33:J33"/>
    <mergeCell ref="E34:J34"/>
    <mergeCell ref="C14:D14"/>
    <mergeCell ref="A6:B6"/>
    <mergeCell ref="A10:B10"/>
    <mergeCell ref="A14:B14"/>
    <mergeCell ref="A18:B18"/>
    <mergeCell ref="A8:B8"/>
    <mergeCell ref="A13:B13"/>
    <mergeCell ref="A17:B17"/>
    <mergeCell ref="A16:B16"/>
    <mergeCell ref="A9:B9"/>
    <mergeCell ref="A12:B12"/>
    <mergeCell ref="E6:F6"/>
    <mergeCell ref="E10:F10"/>
    <mergeCell ref="E14:F14"/>
    <mergeCell ref="E18:F18"/>
    <mergeCell ref="G6:H6"/>
    <mergeCell ref="G10:H10"/>
    <mergeCell ref="G14:H14"/>
    <mergeCell ref="G18:H18"/>
    <mergeCell ref="G8:H8"/>
    <mergeCell ref="E13:F13"/>
    <mergeCell ref="C26:D26"/>
    <mergeCell ref="E22:F22"/>
    <mergeCell ref="E26:F26"/>
    <mergeCell ref="G22:H22"/>
    <mergeCell ref="A1:N1"/>
    <mergeCell ref="A27:C33"/>
    <mergeCell ref="K27:M33"/>
    <mergeCell ref="A35:D35"/>
    <mergeCell ref="K35:N35"/>
    <mergeCell ref="I2:J2"/>
    <mergeCell ref="K2:L2"/>
    <mergeCell ref="M2:N2"/>
    <mergeCell ref="E28:J28"/>
    <mergeCell ref="E29:J29"/>
    <mergeCell ref="E30:J30"/>
    <mergeCell ref="E31:J31"/>
    <mergeCell ref="A2:B2"/>
    <mergeCell ref="C2:D2"/>
    <mergeCell ref="E2:F2"/>
    <mergeCell ref="G2:H2"/>
    <mergeCell ref="A22:B22"/>
    <mergeCell ref="A26:B26"/>
    <mergeCell ref="C6:D6"/>
    <mergeCell ref="C10:D10"/>
  </mergeCells>
  <phoneticPr fontId="2" type="noConversion"/>
  <conditionalFormatting sqref="A15:B18">
    <cfRule type="expression" dxfId="170" priority="1" stopIfTrue="1">
      <formula>LEN(TRIM($A$15))=0</formula>
    </cfRule>
    <cfRule type="expression" dxfId="169" priority="2" stopIfTrue="1">
      <formula>$A$2="Sun"</formula>
    </cfRule>
  </conditionalFormatting>
  <conditionalFormatting sqref="A19:B22">
    <cfRule type="expression" dxfId="168" priority="3" stopIfTrue="1">
      <formula>LEN(TRIM($A$19))=0</formula>
    </cfRule>
    <cfRule type="expression" dxfId="167" priority="4" stopIfTrue="1">
      <formula>$A$2="Sun"</formula>
    </cfRule>
  </conditionalFormatting>
  <conditionalFormatting sqref="A23:B26">
    <cfRule type="expression" dxfId="166" priority="5" stopIfTrue="1">
      <formula>LEN(TRIM($A$23))=0</formula>
    </cfRule>
    <cfRule type="expression" dxfId="165" priority="6" stopIfTrue="1">
      <formula>$A$2="Sun"</formula>
    </cfRule>
  </conditionalFormatting>
  <conditionalFormatting sqref="C23:D26">
    <cfRule type="expression" dxfId="164" priority="7" stopIfTrue="1">
      <formula>LEN(TRIM($C$23))=0</formula>
    </cfRule>
  </conditionalFormatting>
  <conditionalFormatting sqref="C19:D22">
    <cfRule type="expression" dxfId="163" priority="8" stopIfTrue="1">
      <formula>LEN(TRIM($C$19))=0</formula>
    </cfRule>
  </conditionalFormatting>
  <conditionalFormatting sqref="C15:D18">
    <cfRule type="expression" dxfId="162" priority="9" stopIfTrue="1">
      <formula>LEN(TRIM($C$15))=0</formula>
    </cfRule>
  </conditionalFormatting>
  <conditionalFormatting sqref="E23:F26">
    <cfRule type="expression" dxfId="161" priority="10" stopIfTrue="1">
      <formula>LEN(TRIM($E$23))=0</formula>
    </cfRule>
  </conditionalFormatting>
  <conditionalFormatting sqref="E19:F22">
    <cfRule type="expression" dxfId="160" priority="11" stopIfTrue="1">
      <formula>LEN(TRIM($E$19))=0</formula>
    </cfRule>
  </conditionalFormatting>
  <conditionalFormatting sqref="E15:F18">
    <cfRule type="expression" dxfId="159" priority="12" stopIfTrue="1">
      <formula>LEN(TRIM($E$15))=0</formula>
    </cfRule>
  </conditionalFormatting>
  <conditionalFormatting sqref="G23:H26">
    <cfRule type="expression" dxfId="158" priority="13" stopIfTrue="1">
      <formula>LEN(TRIM($G$23))=0</formula>
    </cfRule>
  </conditionalFormatting>
  <conditionalFormatting sqref="G19:H22">
    <cfRule type="expression" dxfId="157" priority="14" stopIfTrue="1">
      <formula>LEN(TRIM($G$19))=0</formula>
    </cfRule>
  </conditionalFormatting>
  <conditionalFormatting sqref="G15:H18">
    <cfRule type="expression" dxfId="156" priority="15" stopIfTrue="1">
      <formula>LEN(TRIM($G$15))=0</formula>
    </cfRule>
  </conditionalFormatting>
  <conditionalFormatting sqref="I23:J26">
    <cfRule type="expression" dxfId="155" priority="16" stopIfTrue="1">
      <formula>LEN(TRIM($I$23))=0</formula>
    </cfRule>
  </conditionalFormatting>
  <conditionalFormatting sqref="I19:J22">
    <cfRule type="expression" dxfId="154" priority="17" stopIfTrue="1">
      <formula>LEN(TRIM($I$19))=0</formula>
    </cfRule>
  </conditionalFormatting>
  <conditionalFormatting sqref="I15:J18">
    <cfRule type="expression" dxfId="153" priority="18" stopIfTrue="1">
      <formula>LEN(TRIM($I$15))=0</formula>
    </cfRule>
  </conditionalFormatting>
  <conditionalFormatting sqref="K23:L26">
    <cfRule type="expression" dxfId="152" priority="19" stopIfTrue="1">
      <formula>LEN(TRIM($K$23))=0</formula>
    </cfRule>
    <cfRule type="expression" dxfId="151" priority="20" stopIfTrue="1">
      <formula>$K$2="Sat"</formula>
    </cfRule>
  </conditionalFormatting>
  <conditionalFormatting sqref="K15:L18">
    <cfRule type="expression" dxfId="150" priority="21" stopIfTrue="1">
      <formula>LEN(TRIM($K$15))=0</formula>
    </cfRule>
    <cfRule type="expression" dxfId="149" priority="22" stopIfTrue="1">
      <formula>$K$2="Sat"</formula>
    </cfRule>
  </conditionalFormatting>
  <conditionalFormatting sqref="K19:L22">
    <cfRule type="expression" dxfId="148" priority="23" stopIfTrue="1">
      <formula>LEN(TRIM($K$19))=0</formula>
    </cfRule>
    <cfRule type="expression" dxfId="147" priority="24" stopIfTrue="1">
      <formula>$K$2="Sat"</formula>
    </cfRule>
  </conditionalFormatting>
  <conditionalFormatting sqref="M15:N18">
    <cfRule type="expression" dxfId="146" priority="25" stopIfTrue="1">
      <formula>LEN(TRIM($M$15))=0</formula>
    </cfRule>
  </conditionalFormatting>
  <conditionalFormatting sqref="M19:N22">
    <cfRule type="expression" dxfId="145" priority="26" stopIfTrue="1">
      <formula>LEN(TRIM($M$19))=0</formula>
    </cfRule>
  </conditionalFormatting>
  <conditionalFormatting sqref="M23:N26">
    <cfRule type="expression" dxfId="144" priority="27" stopIfTrue="1">
      <formula>LEN(TRIM($M$23))=0</formula>
    </cfRule>
  </conditionalFormatting>
  <conditionalFormatting sqref="K2:L2">
    <cfRule type="expression" dxfId="143" priority="28" stopIfTrue="1">
      <formula>$K$2="Sat"</formula>
    </cfRule>
  </conditionalFormatting>
  <conditionalFormatting sqref="A3:B6">
    <cfRule type="expression" dxfId="142" priority="29" stopIfTrue="1">
      <formula>LEN(TRIM($A$3))=0</formula>
    </cfRule>
    <cfRule type="expression" dxfId="141" priority="30" stopIfTrue="1">
      <formula>$A$2="Sun"</formula>
    </cfRule>
  </conditionalFormatting>
  <conditionalFormatting sqref="A7:B10">
    <cfRule type="expression" dxfId="140" priority="31" stopIfTrue="1">
      <formula>LEN(TRIM($A$7))=0</formula>
    </cfRule>
    <cfRule type="expression" dxfId="139" priority="32" stopIfTrue="1">
      <formula>$A$2="Sun"</formula>
    </cfRule>
  </conditionalFormatting>
  <conditionalFormatting sqref="A11:B14">
    <cfRule type="expression" dxfId="138" priority="33" stopIfTrue="1">
      <formula>LEN(TRIM($A$11))=0</formula>
    </cfRule>
    <cfRule type="expression" dxfId="137" priority="34" stopIfTrue="1">
      <formula>$A$2="Sun"</formula>
    </cfRule>
  </conditionalFormatting>
  <conditionalFormatting sqref="C3:D6">
    <cfRule type="expression" dxfId="136" priority="35" stopIfTrue="1">
      <formula>LEN(TRIM($C$3))=0</formula>
    </cfRule>
  </conditionalFormatting>
  <conditionalFormatting sqref="C11:D14">
    <cfRule type="expression" dxfId="135" priority="36" stopIfTrue="1">
      <formula>LEN(TRIM($C$11))=0</formula>
    </cfRule>
  </conditionalFormatting>
  <conditionalFormatting sqref="C7:D10">
    <cfRule type="expression" dxfId="134" priority="37" stopIfTrue="1">
      <formula>LEN(TRIM($C$7))=0</formula>
    </cfRule>
  </conditionalFormatting>
  <conditionalFormatting sqref="E11:F14">
    <cfRule type="expression" dxfId="133" priority="38" stopIfTrue="1">
      <formula>LEN(TRIM($E$11))=0</formula>
    </cfRule>
  </conditionalFormatting>
  <conditionalFormatting sqref="E7:F10">
    <cfRule type="expression" dxfId="132" priority="39" stopIfTrue="1">
      <formula>LEN(TRIM($E$7))=0</formula>
    </cfRule>
  </conditionalFormatting>
  <conditionalFormatting sqref="E3:F6">
    <cfRule type="expression" dxfId="131" priority="40" stopIfTrue="1">
      <formula>LEN(TRIM($E$3))=0</formula>
    </cfRule>
  </conditionalFormatting>
  <conditionalFormatting sqref="G11:H14">
    <cfRule type="expression" dxfId="130" priority="41" stopIfTrue="1">
      <formula>LEN(TRIM($G$11))=0</formula>
    </cfRule>
  </conditionalFormatting>
  <conditionalFormatting sqref="G7:H10">
    <cfRule type="expression" dxfId="129" priority="42" stopIfTrue="1">
      <formula>LEN(TRIM($G$7))=0</formula>
    </cfRule>
  </conditionalFormatting>
  <conditionalFormatting sqref="G3:H6">
    <cfRule type="expression" dxfId="128" priority="43" stopIfTrue="1">
      <formula>LEN(TRIM($G$3))=0</formula>
    </cfRule>
  </conditionalFormatting>
  <conditionalFormatting sqref="I11:J14">
    <cfRule type="expression" dxfId="127" priority="44" stopIfTrue="1">
      <formula>LEN(TRIM($I$11))=0</formula>
    </cfRule>
  </conditionalFormatting>
  <conditionalFormatting sqref="I7:J10">
    <cfRule type="expression" dxfId="126" priority="45" stopIfTrue="1">
      <formula>LEN(TRIM($I$7))=0</formula>
    </cfRule>
  </conditionalFormatting>
  <conditionalFormatting sqref="I3:J6">
    <cfRule type="expression" dxfId="125" priority="46" stopIfTrue="1">
      <formula>LEN(TRIM($I$3))=0</formula>
    </cfRule>
  </conditionalFormatting>
  <conditionalFormatting sqref="K11:L14">
    <cfRule type="expression" dxfId="124" priority="47" stopIfTrue="1">
      <formula>LEN(TRIM($K$11))=0</formula>
    </cfRule>
    <cfRule type="expression" dxfId="123" priority="48" stopIfTrue="1">
      <formula>$K$2="Sat"</formula>
    </cfRule>
  </conditionalFormatting>
  <conditionalFormatting sqref="K7:L10">
    <cfRule type="expression" dxfId="122" priority="49" stopIfTrue="1">
      <formula>LEN(TRIM($K$7))=0</formula>
    </cfRule>
    <cfRule type="expression" dxfId="121" priority="50" stopIfTrue="1">
      <formula>$K$2="Sat"</formula>
    </cfRule>
  </conditionalFormatting>
  <conditionalFormatting sqref="K3:L6">
    <cfRule type="expression" dxfId="120" priority="51" stopIfTrue="1">
      <formula>LEN(TRIM($K$3))=0</formula>
    </cfRule>
    <cfRule type="expression" dxfId="119" priority="52" stopIfTrue="1">
      <formula>$K$2="Sat"</formula>
    </cfRule>
  </conditionalFormatting>
  <conditionalFormatting sqref="A2:B2">
    <cfRule type="expression" dxfId="118" priority="53" stopIfTrue="1">
      <formula>$A$2="Sun"</formula>
    </cfRule>
  </conditionalFormatting>
  <conditionalFormatting sqref="M3:N6">
    <cfRule type="expression" dxfId="117" priority="54" stopIfTrue="1">
      <formula>LEN(TRIM($M$3))=0</formula>
    </cfRule>
  </conditionalFormatting>
  <conditionalFormatting sqref="M7:N10">
    <cfRule type="expression" dxfId="116" priority="55" stopIfTrue="1">
      <formula>LEN(TRIM($M$7))=0</formula>
    </cfRule>
  </conditionalFormatting>
  <conditionalFormatting sqref="M11:N14">
    <cfRule type="expression" dxfId="115" priority="56" stopIfTrue="1">
      <formula>LEN(TRIM($M$11))=0</formula>
    </cfRule>
  </conditionalFormatting>
  <hyperlinks>
    <hyperlink ref="A35" r:id="rId1" display="www.spreadsheet123.com/calendars-organisers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0" orientation="landscape" r:id="rId2"/>
  <headerFooter alignWithMargins="0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Q35"/>
  <sheetViews>
    <sheetView showGridLines="0" workbookViewId="0">
      <selection sqref="A1:N1"/>
    </sheetView>
  </sheetViews>
  <sheetFormatPr defaultRowHeight="14.25" x14ac:dyDescent="0.25"/>
  <cols>
    <col min="1" max="1" width="4.7109375" style="2" customWidth="1"/>
    <col min="2" max="2" width="20.7109375" style="2" customWidth="1"/>
    <col min="3" max="3" width="4.7109375" style="2" customWidth="1"/>
    <col min="4" max="4" width="20.7109375" style="2" customWidth="1"/>
    <col min="5" max="5" width="4.7109375" style="2" customWidth="1"/>
    <col min="6" max="6" width="20.7109375" style="2" customWidth="1"/>
    <col min="7" max="7" width="4.7109375" style="2" customWidth="1"/>
    <col min="8" max="8" width="20.7109375" style="2" customWidth="1"/>
    <col min="9" max="9" width="4.7109375" style="2" customWidth="1"/>
    <col min="10" max="10" width="20.7109375" style="2" customWidth="1"/>
    <col min="11" max="11" width="4.7109375" style="2" customWidth="1"/>
    <col min="12" max="12" width="20.7109375" style="2" customWidth="1"/>
    <col min="13" max="13" width="4.7109375" style="2" customWidth="1"/>
    <col min="14" max="14" width="20.7109375" style="2" customWidth="1"/>
    <col min="15" max="15" width="1.7109375" style="2" customWidth="1"/>
    <col min="16" max="16384" width="9.140625" style="2"/>
  </cols>
  <sheetData>
    <row r="1" spans="1:14" ht="38.25" thickBot="1" x14ac:dyDescent="0.3">
      <c r="A1" s="90">
        <f>DATE(Year,Month+10,1)</f>
        <v>43040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30.75" thickTop="1" x14ac:dyDescent="0.25">
      <c r="A2" s="82" t="str">
        <f>IF(Start_Day=2,"Mon","Sun")</f>
        <v>Sun</v>
      </c>
      <c r="B2" s="82"/>
      <c r="C2" s="82" t="str">
        <f>IF(Start_Day=2,"Tue","Mon")</f>
        <v>Mon</v>
      </c>
      <c r="D2" s="82"/>
      <c r="E2" s="82" t="str">
        <f>IF(Start_Day=2,"Wed","Tue")</f>
        <v>Tue</v>
      </c>
      <c r="F2" s="82"/>
      <c r="G2" s="82" t="str">
        <f>IF(Start_Day=2,"Thu","Wed")</f>
        <v>Wed</v>
      </c>
      <c r="H2" s="82"/>
      <c r="I2" s="82" t="str">
        <f>IF(Start_Day=2,"Fri","Thu")</f>
        <v>Thu</v>
      </c>
      <c r="J2" s="82"/>
      <c r="K2" s="82" t="str">
        <f>IF(Start_Day=2,"Sat","Fri")</f>
        <v>Fri</v>
      </c>
      <c r="L2" s="82"/>
      <c r="M2" s="83" t="str">
        <f>IF(Start_Day=2,"Sun","Sat")</f>
        <v>Sat</v>
      </c>
      <c r="N2" s="83"/>
    </row>
    <row r="3" spans="1:14" ht="21" customHeight="1" x14ac:dyDescent="0.25">
      <c r="A3" s="30" t="str">
        <f>IF(MONTH($A$1)&lt;&gt;MONTH($A$1-WEEKDAY($A$1,Start_Day)+(COLUMN(A3)-COLUMN($A$3)+1)),"",$A$1-WEEKDAY($A$1,Start_Day)+(COLUMN(A3)-COLUMN($A$3)+1))</f>
        <v/>
      </c>
      <c r="B3" s="28" t="str">
        <f>IF(ISERROR(MATCH(A3,date_of_event,0)),"",INDEX(events,MATCH(A3,date_of_event,0)))</f>
        <v/>
      </c>
      <c r="C3" s="30" t="str">
        <f>IF(MONTH($A$1)&lt;&gt;MONTH($A$1-WEEKDAY($A$1,Start_Day)+(COLUMN(B3)-COLUMN($A$3)+1)),"",$A$1-WEEKDAY($A$1,Start_Day)+(COLUMN(B3)-COLUMN($A$3)+1))</f>
        <v/>
      </c>
      <c r="D3" s="28" t="str">
        <f>IF(ISERROR(MATCH(C3,date_of_event,0)),"",INDEX(events,MATCH(C3,date_of_event,0)))</f>
        <v/>
      </c>
      <c r="E3" s="30" t="str">
        <f>IF(MONTH($A$1)&lt;&gt;MONTH($A$1-WEEKDAY($A$1,Start_Day)+(COLUMN(C3)-COLUMN($A$3)+1)),"",$A$1-WEEKDAY($A$1,Start_Day)+(COLUMN(C3)-COLUMN($A$3)+1))</f>
        <v/>
      </c>
      <c r="F3" s="28" t="str">
        <f>IF(ISERROR(MATCH(E3,date_of_event,0)),"",INDEX(events,MATCH(E3,date_of_event,0)))</f>
        <v/>
      </c>
      <c r="G3" s="30">
        <f>IF(MONTH($A$1)&lt;&gt;MONTH($A$1-WEEKDAY($A$1,Start_Day)+(COLUMN(D3)-COLUMN($A$3)+1)),"",$A$1-WEEKDAY($A$1,Start_Day)+(COLUMN(D3)-COLUMN($A$3)+1))</f>
        <v>43040</v>
      </c>
      <c r="H3" s="28" t="str">
        <f>IF(ISERROR(MATCH(G3,date_of_event,0)),"",INDEX(events,MATCH(G3,date_of_event,0)))</f>
        <v/>
      </c>
      <c r="I3" s="30">
        <f>IF(MONTH($A$1)&lt;&gt;MONTH($A$1-WEEKDAY($A$1,Start_Day)+(COLUMN(E3)-COLUMN($A$3)+1)),"",$A$1-WEEKDAY($A$1,Start_Day)+(COLUMN(E3)-COLUMN($A$3)+1))</f>
        <v>43041</v>
      </c>
      <c r="J3" s="28" t="str">
        <f>IF(ISERROR(MATCH(I3,date_of_event,0)),"",INDEX(events,MATCH(I3,date_of_event,0)))</f>
        <v/>
      </c>
      <c r="K3" s="30">
        <f>IF(MONTH($A$1)&lt;&gt;MONTH($A$1-WEEKDAY($A$1,Start_Day)+(COLUMN(F3)-COLUMN($A$3)+1)),"",$A$1-WEEKDAY($A$1,Start_Day)+(COLUMN(F3)-COLUMN($A$3)+1))</f>
        <v>43042</v>
      </c>
      <c r="L3" s="28" t="str">
        <f>IF(ISERROR(MATCH(K3,date_of_event,0)),"",INDEX(events,MATCH(K3,date_of_event,0)))</f>
        <v/>
      </c>
      <c r="M3" s="31">
        <f>IF(MONTH($A$1)&lt;&gt;MONTH($A$1-WEEKDAY($A$1,Start_Day)+(COLUMN(G3)-COLUMN($A$3)+1)),"",$A$1-WEEKDAY($A$1,Start_Day)+(COLUMN(G3)-COLUMN($A$3)+1))</f>
        <v>43043</v>
      </c>
      <c r="N3" s="29" t="str">
        <f>IF(ISERROR(MATCH(M3,date_of_event,0)),"",INDEX(events,MATCH(M3,date_of_event,0)))</f>
        <v/>
      </c>
    </row>
    <row r="4" spans="1:14" ht="21" customHeight="1" x14ac:dyDescent="0.25">
      <c r="A4" s="72" t="str">
        <f>IF(ISERROR(MATCH(A3,date_of_per_event,0)),"",INDEX(personal_events,MATCH(A3,date_of_per_event,0)))</f>
        <v/>
      </c>
      <c r="B4" s="72"/>
      <c r="C4" s="72" t="str">
        <f>IF(ISERROR(MATCH(C3,date_of_per_event,0)),"",INDEX(personal_events,MATCH(C3,date_of_per_event,0)))</f>
        <v/>
      </c>
      <c r="D4" s="72"/>
      <c r="E4" s="72" t="str">
        <f>IF(ISERROR(MATCH(E3,date_of_per_event,0)),"",INDEX(personal_events,MATCH(E3,date_of_per_event,0)))</f>
        <v/>
      </c>
      <c r="F4" s="74"/>
      <c r="G4" s="72" t="str">
        <f>IF(ISERROR(MATCH(G3,date_of_per_event,0)),"",INDEX(personal_events,MATCH(G3,date_of_per_event,0)))</f>
        <v/>
      </c>
      <c r="H4" s="72"/>
      <c r="I4" s="72" t="str">
        <f>IF(ISERROR(MATCH(I3,date_of_per_event,0)),"",INDEX(personal_events,MATCH(I3,date_of_per_event,0)))</f>
        <v/>
      </c>
      <c r="J4" s="72"/>
      <c r="K4" s="72" t="str">
        <f>IF(ISERROR(MATCH(K3,date_of_per_event,0)),"",INDEX(personal_events,MATCH(K3,date_of_per_event,0)))</f>
        <v/>
      </c>
      <c r="L4" s="72"/>
      <c r="M4" s="73" t="str">
        <f>IF(ISERROR(MATCH(M3,date_of_per_event,0)),"",INDEX(personal_events,MATCH(M3,date_of_per_event,0)))</f>
        <v/>
      </c>
      <c r="N4" s="73"/>
    </row>
    <row r="5" spans="1:14" ht="21" customHeight="1" x14ac:dyDescent="0.25">
      <c r="A5" s="72"/>
      <c r="B5" s="72"/>
      <c r="C5" s="72"/>
      <c r="D5" s="72"/>
      <c r="E5" s="72"/>
      <c r="F5" s="74"/>
      <c r="G5" s="72"/>
      <c r="H5" s="72"/>
      <c r="I5" s="72"/>
      <c r="J5" s="72"/>
      <c r="K5" s="72"/>
      <c r="L5" s="72"/>
      <c r="M5" s="73"/>
      <c r="N5" s="73"/>
    </row>
    <row r="6" spans="1:14" ht="21" customHeight="1" x14ac:dyDescent="0.25">
      <c r="A6" s="75"/>
      <c r="B6" s="75"/>
      <c r="C6" s="75"/>
      <c r="D6" s="75"/>
      <c r="E6" s="75"/>
      <c r="F6" s="88"/>
      <c r="G6" s="75"/>
      <c r="H6" s="75"/>
      <c r="I6" s="75"/>
      <c r="J6" s="75"/>
      <c r="K6" s="75"/>
      <c r="L6" s="75"/>
      <c r="M6" s="76"/>
      <c r="N6" s="76"/>
    </row>
    <row r="7" spans="1:14" ht="21" customHeight="1" x14ac:dyDescent="0.25">
      <c r="A7" s="30">
        <f>IF(MONTH($A$1)&lt;&gt;MONTH($A$1-WEEKDAY($A$1,Start_Day)+(COLUMN(A7)-COLUMN($A$7)+8)),"",$A$1-WEEKDAY($A$1,Start_Day)+(COLUMN(A7)-COLUMN($A$7)+8))</f>
        <v>43044</v>
      </c>
      <c r="B7" s="28" t="str">
        <f>IF(ISERROR(MATCH(A7,date_of_event,0)),"",INDEX(events,MATCH(A7,date_of_event,0)))</f>
        <v/>
      </c>
      <c r="C7" s="30">
        <f>IF(MONTH($A$1)&lt;&gt;MONTH($A$1-WEEKDAY($A$1,Start_Day)+(COLUMN(B7)-COLUMN($A$7)+8)),"",$A$1-WEEKDAY($A$1,Start_Day)+(COLUMN(B7)-COLUMN($A$7)+8))</f>
        <v>43045</v>
      </c>
      <c r="D7" s="28" t="str">
        <f>IF(ISERROR(MATCH(C7,date_of_event,0)),"",INDEX(events,MATCH(C7,date_of_event,0)))</f>
        <v/>
      </c>
      <c r="E7" s="30">
        <f>IF(MONTH($A$1)&lt;&gt;MONTH($A$1-WEEKDAY($A$1,Start_Day)+(COLUMN(C7)-COLUMN($A$7)+8)),"",$A$1-WEEKDAY($A$1,Start_Day)+(COLUMN(C7)-COLUMN($A$7)+8))</f>
        <v>43046</v>
      </c>
      <c r="F7" s="28" t="str">
        <f>IF(ISERROR(MATCH(E7,date_of_event,0)),"",INDEX(events,MATCH(E7,date_of_event,0)))</f>
        <v/>
      </c>
      <c r="G7" s="30">
        <f>IF(MONTH($A$1)&lt;&gt;MONTH($A$1-WEEKDAY($A$1,Start_Day)+(COLUMN(D7)-COLUMN($A$7)+8)),"",$A$1-WEEKDAY($A$1,Start_Day)+(COLUMN(D7)-COLUMN($A$7)+8))</f>
        <v>43047</v>
      </c>
      <c r="H7" s="28" t="str">
        <f>IF(ISERROR(MATCH(G7,date_of_event,0)),"",INDEX(events,MATCH(G7,date_of_event,0)))</f>
        <v/>
      </c>
      <c r="I7" s="30">
        <f>IF(MONTH($A$1)&lt;&gt;MONTH($A$1-WEEKDAY($A$1,Start_Day)+(COLUMN(E7)-COLUMN($A$7)+8)),"",$A$1-WEEKDAY($A$1,Start_Day)+(COLUMN(E7)-COLUMN($A$7)+8))</f>
        <v>43048</v>
      </c>
      <c r="J7" s="28" t="str">
        <f>IF(ISERROR(MATCH(I7,date_of_event,0)),"",INDEX(events,MATCH(I7,date_of_event,0)))</f>
        <v/>
      </c>
      <c r="K7" s="30">
        <f>IF(MONTH($A$1)&lt;&gt;MONTH($A$1-WEEKDAY($A$1,Start_Day)+(COLUMN(F7)-COLUMN($A$7)+8)),"",$A$1-WEEKDAY($A$1,Start_Day)+(COLUMN(F7)-COLUMN($A$7)+8))</f>
        <v>43049</v>
      </c>
      <c r="L7" s="28" t="str">
        <f>IF(ISERROR(MATCH(K7,date_of_event,0)),"",INDEX(events,MATCH(K7,date_of_event,0)))</f>
        <v/>
      </c>
      <c r="M7" s="31">
        <f>IF(MONTH($A$1)&lt;&gt;MONTH($A$1-WEEKDAY($A$1,Start_Day)+(COLUMN(G7)-COLUMN($A$7)+8)),"",$A$1-WEEKDAY($A$1,Start_Day)+(COLUMN(G7)-COLUMN($A$7)+8))</f>
        <v>43050</v>
      </c>
      <c r="N7" s="29" t="str">
        <f>IF(ISERROR(MATCH(M7,date_of_event,0)),"",INDEX(events,MATCH(M7,date_of_event,0)))</f>
        <v/>
      </c>
    </row>
    <row r="8" spans="1:14" s="26" customFormat="1" ht="21" customHeight="1" x14ac:dyDescent="0.25">
      <c r="A8" s="72" t="str">
        <f>IF(ISERROR(MATCH(A7,date_of_per_event,0)),"",INDEX(personal_events,MATCH(A7,date_of_per_event,0)))</f>
        <v/>
      </c>
      <c r="B8" s="72"/>
      <c r="C8" s="72" t="str">
        <f>IF(ISERROR(MATCH(C7,date_of_per_event,0)),"",INDEX(personal_events,MATCH(C7,date_of_per_event,0)))</f>
        <v/>
      </c>
      <c r="D8" s="72"/>
      <c r="E8" s="72" t="str">
        <f>IF(ISERROR(MATCH(E7,date_of_per_event,0)),"",INDEX(personal_events,MATCH(E7,date_of_per_event,0)))</f>
        <v/>
      </c>
      <c r="F8" s="72"/>
      <c r="G8" s="72" t="str">
        <f>IF(ISERROR(MATCH(G7,date_of_per_event,0)),"",INDEX(personal_events,MATCH(G7,date_of_per_event,0)))</f>
        <v/>
      </c>
      <c r="H8" s="72"/>
      <c r="I8" s="72" t="str">
        <f>IF(ISERROR(MATCH(I7,date_of_per_event,0)),"",INDEX(personal_events,MATCH(I7,date_of_per_event,0)))</f>
        <v/>
      </c>
      <c r="J8" s="72"/>
      <c r="K8" s="72" t="str">
        <f>IF(ISERROR(MATCH(K7,date_of_per_event,0)),"",INDEX(personal_events,MATCH(K7,date_of_per_event,0)))</f>
        <v/>
      </c>
      <c r="L8" s="72"/>
      <c r="M8" s="73" t="str">
        <f>IF(ISERROR(MATCH(M7,date_of_per_event,0)),"",INDEX(personal_events,MATCH(M7,date_of_per_event,0)))</f>
        <v/>
      </c>
      <c r="N8" s="73"/>
    </row>
    <row r="9" spans="1:14" s="26" customFormat="1" ht="21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3"/>
    </row>
    <row r="10" spans="1:14" s="26" customFormat="1" ht="21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76"/>
    </row>
    <row r="11" spans="1:14" ht="21" customHeight="1" x14ac:dyDescent="0.25">
      <c r="A11" s="30">
        <f>IF(MONTH($A$1)&lt;&gt;MONTH($A$1-WEEKDAY($A$1,Start_Day)+(COLUMN(A11)-COLUMN($A$11)+15)),"",$A$1-WEEKDAY($A$1,Start_Day)+(COLUMN(A11)-COLUMN($A$11)+15))</f>
        <v>43051</v>
      </c>
      <c r="B11" s="28" t="str">
        <f>IF(ISERROR(MATCH(A11,date_of_event,0)),"",INDEX(events,MATCH(A11,date_of_event,0)))</f>
        <v/>
      </c>
      <c r="C11" s="30">
        <f>IF(MONTH($A$1)&lt;&gt;MONTH($A$1-WEEKDAY($A$1,Start_Day)+(COLUMN(B11)-COLUMN($A$11)+15)),"",$A$1-WEEKDAY($A$1,Start_Day)+(COLUMN(B11)-COLUMN($A$11)+15))</f>
        <v>43052</v>
      </c>
      <c r="D11" s="28" t="str">
        <f>IF(ISERROR(MATCH(C11,date_of_event,0)),"",INDEX(events,MATCH(C11,date_of_event,0)))</f>
        <v/>
      </c>
      <c r="E11" s="30">
        <f>IF(MONTH($A$1)&lt;&gt;MONTH($A$1-WEEKDAY($A$1,Start_Day)+(COLUMN(C11)-COLUMN($A$11)+15)),"",$A$1-WEEKDAY($A$1,Start_Day)+(COLUMN(C11)-COLUMN($A$11)+15))</f>
        <v>43053</v>
      </c>
      <c r="F11" s="28" t="str">
        <f>IF(ISERROR(MATCH(E11,date_of_event,0)),"",INDEX(events,MATCH(E11,date_of_event,0)))</f>
        <v/>
      </c>
      <c r="G11" s="30">
        <f>IF(MONTH($A$1)&lt;&gt;MONTH($A$1-WEEKDAY($A$1,Start_Day)+(COLUMN(D11)-COLUMN($A$11)+15)),"",$A$1-WEEKDAY($A$1,Start_Day)+(COLUMN(D11)-COLUMN($A$11)+15))</f>
        <v>43054</v>
      </c>
      <c r="H11" s="28" t="str">
        <f>IF(ISERROR(MATCH(G11,date_of_event,0)),"",INDEX(events,MATCH(G11,date_of_event,0)))</f>
        <v/>
      </c>
      <c r="I11" s="30">
        <f>IF(MONTH($A$1)&lt;&gt;MONTH($A$1-WEEKDAY($A$1,Start_Day)+(COLUMN(E11)-COLUMN($A$11)+15)),"",$A$1-WEEKDAY($A$1,Start_Day)+(COLUMN(E11)-COLUMN($A$11)+15))</f>
        <v>43055</v>
      </c>
      <c r="J11" s="28" t="str">
        <f>IF(ISERROR(MATCH(I11,date_of_event,0)),"",INDEX(events,MATCH(I11,date_of_event,0)))</f>
        <v/>
      </c>
      <c r="K11" s="30">
        <f>IF(MONTH($A$1)&lt;&gt;MONTH($A$1-WEEKDAY($A$1,Start_Day)+(COLUMN(F11)-COLUMN($A$11)+15)),"",$A$1-WEEKDAY($A$1,Start_Day)+(COLUMN(F11)-COLUMN($A$11)+15))</f>
        <v>43056</v>
      </c>
      <c r="L11" s="28" t="str">
        <f>IF(ISERROR(MATCH(K11,date_of_event,0)),"",INDEX(events,MATCH(K11,date_of_event,0)))</f>
        <v/>
      </c>
      <c r="M11" s="31">
        <f>IF(MONTH($A$1)&lt;&gt;MONTH($A$1-WEEKDAY($A$1,Start_Day)+(COLUMN(G11)-COLUMN($A$11)+15)),"",$A$1-WEEKDAY($A$1,Start_Day)+(COLUMN(G11)-COLUMN($A$11)+15))</f>
        <v>43057</v>
      </c>
      <c r="N11" s="29" t="str">
        <f>IF(ISERROR(MATCH(M11,date_of_event,0)),"",INDEX(events,MATCH(M11,date_of_event,0)))</f>
        <v/>
      </c>
    </row>
    <row r="12" spans="1:14" s="26" customFormat="1" ht="21" customHeight="1" x14ac:dyDescent="0.25">
      <c r="A12" s="72" t="str">
        <f>IF(ISERROR(MATCH(A11,date_of_per_event,0)),"",INDEX(personal_events,MATCH(A11,date_of_per_event,0)))</f>
        <v/>
      </c>
      <c r="B12" s="72"/>
      <c r="C12" s="72" t="str">
        <f>IF(ISERROR(MATCH(C11,date_of_per_event,0)),"",INDEX(personal_events,MATCH(C11,date_of_per_event,0)))</f>
        <v/>
      </c>
      <c r="D12" s="72"/>
      <c r="E12" s="72" t="str">
        <f>IF(ISERROR(MATCH(E11,date_of_per_event,0)),"",INDEX(personal_events,MATCH(E11,date_of_per_event,0)))</f>
        <v/>
      </c>
      <c r="F12" s="72"/>
      <c r="G12" s="72" t="str">
        <f>IF(ISERROR(MATCH(G11,date_of_per_event,0)),"",INDEX(personal_events,MATCH(G11,date_of_per_event,0)))</f>
        <v/>
      </c>
      <c r="H12" s="72"/>
      <c r="I12" s="72" t="str">
        <f>IF(ISERROR(MATCH(I11,date_of_per_event,0)),"",INDEX(personal_events,MATCH(I11,date_of_per_event,0)))</f>
        <v/>
      </c>
      <c r="J12" s="72"/>
      <c r="K12" s="78" t="str">
        <f>IF(ISERROR(MATCH(K11,date_of_per_event,0)),"",INDEX(personal_events,MATCH(K11,date_of_per_event,0)))</f>
        <v/>
      </c>
      <c r="L12" s="78"/>
      <c r="M12" s="73" t="str">
        <f>IF(ISERROR(MATCH(M11,date_of_per_event,0)),"",INDEX(personal_events,MATCH(M11,date_of_per_event,0)))</f>
        <v/>
      </c>
      <c r="N12" s="73"/>
    </row>
    <row r="13" spans="1:14" s="26" customFormat="1" ht="21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8"/>
      <c r="L13" s="78"/>
      <c r="M13" s="73"/>
      <c r="N13" s="73"/>
    </row>
    <row r="14" spans="1:14" s="26" customFormat="1" ht="21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7"/>
      <c r="L14" s="77"/>
      <c r="M14" s="76"/>
      <c r="N14" s="76"/>
    </row>
    <row r="15" spans="1:14" ht="21" customHeight="1" x14ac:dyDescent="0.25">
      <c r="A15" s="30">
        <f>IF(MONTH($A$1)&lt;&gt;MONTH($A$1-WEEKDAY($A$1,Start_Day)+(COLUMN(A15)-COLUMN($A$15)+22)),"",$A$1-WEEKDAY($A$1,Start_Day)+(COLUMN(A15)-COLUMN($A$15)+22))</f>
        <v>43058</v>
      </c>
      <c r="B15" s="28" t="str">
        <f>IF(ISERROR(MATCH(A15,date_of_event,0)),"",INDEX(events,MATCH(A15,date_of_event,0)))</f>
        <v/>
      </c>
      <c r="C15" s="30">
        <f>IF(MONTH($A$1)&lt;&gt;MONTH($A$1-WEEKDAY($A$1,Start_Day)+(COLUMN(B15)-COLUMN($A$15)+22)),"",$A$1-WEEKDAY($A$1,Start_Day)+(COLUMN(B15)-COLUMN($A$15)+22))</f>
        <v>43059</v>
      </c>
      <c r="D15" s="28" t="str">
        <f>IF(ISERROR(MATCH(C15,date_of_event,0)),"",INDEX(events,MATCH(C15,date_of_event,0)))</f>
        <v/>
      </c>
      <c r="E15" s="30">
        <f>IF(MONTH($A$1)&lt;&gt;MONTH($A$1-WEEKDAY($A$1,Start_Day)+(COLUMN(C15)-COLUMN($A$15)+22)),"",$A$1-WEEKDAY($A$1,Start_Day)+(COLUMN(C15)-COLUMN($A$15)+22))</f>
        <v>43060</v>
      </c>
      <c r="F15" s="28" t="str">
        <f>IF(ISERROR(MATCH(E15,date_of_event,0)),"",INDEX(events,MATCH(E15,date_of_event,0)))</f>
        <v/>
      </c>
      <c r="G15" s="30">
        <f>IF(MONTH($A$1)&lt;&gt;MONTH($A$1-WEEKDAY($A$1,Start_Day)+(COLUMN(D15)-COLUMN($A$15)+22)),"",$A$1-WEEKDAY($A$1,Start_Day)+(COLUMN(D15)-COLUMN($A$15)+22))</f>
        <v>43061</v>
      </c>
      <c r="H15" s="28" t="str">
        <f>IF(ISERROR(MATCH(G15,date_of_event,0)),"",INDEX(events,MATCH(G15,date_of_event,0)))</f>
        <v/>
      </c>
      <c r="I15" s="30">
        <f>IF(MONTH($A$1)&lt;&gt;MONTH($A$1-WEEKDAY($A$1,Start_Day)+(COLUMN(E15)-COLUMN($A$15)+22)),"",$A$1-WEEKDAY($A$1,Start_Day)+(COLUMN(E15)-COLUMN($A$15)+22))</f>
        <v>43062</v>
      </c>
      <c r="J15" s="28" t="str">
        <f>IF(ISERROR(MATCH(I15,date_of_event,0)),"",INDEX(events,MATCH(I15,date_of_event,0)))</f>
        <v>Thanksgiving Day</v>
      </c>
      <c r="K15" s="30">
        <f>IF(MONTH($A$1)&lt;&gt;MONTH($A$1-WEEKDAY($A$1,Start_Day)+(COLUMN(F15)-COLUMN($A$15)+22)),"",$A$1-WEEKDAY($A$1,Start_Day)+(COLUMN(F15)-COLUMN($A$15)+22))</f>
        <v>43063</v>
      </c>
      <c r="L15" s="28" t="str">
        <f>IF(ISERROR(MATCH(K15,date_of_event,0)),"",INDEX(events,MATCH(K15,date_of_event,0)))</f>
        <v/>
      </c>
      <c r="M15" s="31">
        <f>IF(MONTH($A$1)&lt;&gt;MONTH($A$1-WEEKDAY($A$1,Start_Day)+(COLUMN(G15)-COLUMN($A$15)+22)),"",$A$1-WEEKDAY($A$1,Start_Day)+(COLUMN(G15)-COLUMN($A$15)+22))</f>
        <v>43064</v>
      </c>
      <c r="N15" s="29" t="str">
        <f>IF(ISERROR(MATCH(M15,date_of_event,0)),"",INDEX(events,MATCH(M15,date_of_event,0)))</f>
        <v/>
      </c>
    </row>
    <row r="16" spans="1:14" s="26" customFormat="1" ht="21" customHeight="1" x14ac:dyDescent="0.25">
      <c r="A16" s="72" t="str">
        <f>IF(ISERROR(MATCH(A15,date_of_per_event,0)),"",INDEX(personal_events,MATCH(A15,date_of_per_event,0)))</f>
        <v/>
      </c>
      <c r="B16" s="72"/>
      <c r="C16" s="72" t="str">
        <f>IF(ISERROR(MATCH(C15,date_of_per_event,0)),"",INDEX(personal_events,MATCH(C15,date_of_per_event,0)))</f>
        <v/>
      </c>
      <c r="D16" s="72"/>
      <c r="E16" s="72" t="str">
        <f>IF(ISERROR(MATCH(E15,date_of_per_event,0)),"",INDEX(personal_events,MATCH(E15,date_of_per_event,0)))</f>
        <v/>
      </c>
      <c r="F16" s="72"/>
      <c r="G16" s="72" t="str">
        <f>IF(ISERROR(MATCH(G15,date_of_per_event,0)),"",INDEX(personal_events,MATCH(G15,date_of_per_event,0)))</f>
        <v/>
      </c>
      <c r="H16" s="72"/>
      <c r="I16" s="72" t="str">
        <f>IF(ISERROR(MATCH(I15,date_of_per_event,0)),"",INDEX(personal_events,MATCH(I15,date_of_per_event,0)))</f>
        <v/>
      </c>
      <c r="J16" s="72"/>
      <c r="K16" s="72" t="str">
        <f>IF(ISERROR(MATCH(K15,date_of_per_event,0)),"",INDEX(personal_events,MATCH(K15,date_of_per_event,0)))</f>
        <v/>
      </c>
      <c r="L16" s="72"/>
      <c r="M16" s="73" t="str">
        <f>IF(ISERROR(MATCH(M15,date_of_per_event,0)),"",INDEX(personal_events,MATCH(M15,date_of_per_event,0)))</f>
        <v/>
      </c>
      <c r="N16" s="73"/>
    </row>
    <row r="17" spans="1:17" s="26" customFormat="1" ht="21" customHeight="1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  <c r="N17" s="73"/>
    </row>
    <row r="18" spans="1:17" s="26" customFormat="1" ht="21" customHeight="1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76"/>
    </row>
    <row r="19" spans="1:17" ht="21" customHeight="1" x14ac:dyDescent="0.25">
      <c r="A19" s="30">
        <f>IF(MONTH($A$1)&lt;&gt;MONTH($A$1-WEEKDAY($A$1,Start_Day)+(COLUMN(A19)-COLUMN($A$19)+29)),"",$A$1-WEEKDAY($A$1,Start_Day)+(COLUMN(A19)-COLUMN($A$19)+29))</f>
        <v>43065</v>
      </c>
      <c r="B19" s="28" t="str">
        <f>IF(ISERROR(MATCH(A19,date_of_event,0)),"",INDEX(events,MATCH(A19,date_of_event,0)))</f>
        <v/>
      </c>
      <c r="C19" s="30">
        <f>IF(MONTH($A$1)&lt;&gt;MONTH($A$1-WEEKDAY($A$1,Start_Day)+(COLUMN(B19)-COLUMN($A$19)+29)),"",$A$1-WEEKDAY($A$1,Start_Day)+(COLUMN(B19)-COLUMN($A$19)+29))</f>
        <v>43066</v>
      </c>
      <c r="D19" s="28" t="str">
        <f>IF(ISERROR(MATCH(C19,date_of_event,0)),"",INDEX(events,MATCH(C19,date_of_event,0)))</f>
        <v/>
      </c>
      <c r="E19" s="30">
        <f>IF(MONTH($A$1)&lt;&gt;MONTH($A$1-WEEKDAY($A$1,Start_Day)+(COLUMN(C19)-COLUMN($A$19)+29)),"",$A$1-WEEKDAY($A$1,Start_Day)+(COLUMN(C19)-COLUMN($A$19)+29))</f>
        <v>43067</v>
      </c>
      <c r="F19" s="28" t="str">
        <f>IF(ISERROR(MATCH(E19,date_of_event,0)),"",INDEX(events,MATCH(E19,date_of_event,0)))</f>
        <v/>
      </c>
      <c r="G19" s="30">
        <f>IF(MONTH($A$1)&lt;&gt;MONTH($A$1-WEEKDAY($A$1,Start_Day)+(COLUMN(D19)-COLUMN($A$19)+29)),"",$A$1-WEEKDAY($A$1,Start_Day)+(COLUMN(D19)-COLUMN($A$19)+29))</f>
        <v>43068</v>
      </c>
      <c r="H19" s="28" t="str">
        <f>IF(ISERROR(MATCH(G19,date_of_event,0)),"",INDEX(events,MATCH(G19,date_of_event,0)))</f>
        <v/>
      </c>
      <c r="I19" s="30">
        <f>IF(MONTH($A$1)&lt;&gt;MONTH($A$1-WEEKDAY($A$1,Start_Day)+(COLUMN(E19)-COLUMN($A$19)+29)),"",$A$1-WEEKDAY($A$1,Start_Day)+(COLUMN(E19)-COLUMN($A$19)+29))</f>
        <v>43069</v>
      </c>
      <c r="J19" s="28" t="str">
        <f>IF(ISERROR(MATCH(I19,date_of_event,0)),"",INDEX(events,MATCH(I19,date_of_event,0)))</f>
        <v/>
      </c>
      <c r="K19" s="30" t="str">
        <f>IF(MONTH($A$1)&lt;&gt;MONTH($A$1-WEEKDAY($A$1,Start_Day)+(COLUMN(F19)-COLUMN($A$19)+29)),"",$A$1-WEEKDAY($A$1,Start_Day)+(COLUMN(F19)-COLUMN($A$19)+29))</f>
        <v/>
      </c>
      <c r="L19" s="28" t="str">
        <f>IF(ISERROR(MATCH(K19,date_of_event,0)),"",INDEX(events,MATCH(K19,date_of_event,0)))</f>
        <v/>
      </c>
      <c r="M19" s="31" t="str">
        <f>IF(MONTH($A$1)&lt;&gt;MONTH($A$1-WEEKDAY($A$1,Start_Day)+(COLUMN(G19)-COLUMN($A$19)+29)),"",$A$1-WEEKDAY($A$1,Start_Day)+(COLUMN(G19)-COLUMN($A$19)+29))</f>
        <v/>
      </c>
      <c r="N19" s="29" t="str">
        <f>IF(ISERROR(MATCH(M19,date_of_event,0)),"",INDEX(events,MATCH(M19,date_of_event,0)))</f>
        <v/>
      </c>
    </row>
    <row r="20" spans="1:17" s="26" customFormat="1" ht="21" customHeight="1" x14ac:dyDescent="0.25">
      <c r="A20" s="72" t="str">
        <f>IF(ISERROR(MATCH(A19,date_of_per_event,0)),"",INDEX(personal_events,MATCH(A19,date_of_per_event,0)))</f>
        <v/>
      </c>
      <c r="B20" s="72"/>
      <c r="C20" s="72" t="str">
        <f>IF(ISERROR(MATCH(C19,date_of_per_event,0)),"",INDEX(personal_events,MATCH(C19,date_of_per_event,0)))</f>
        <v/>
      </c>
      <c r="D20" s="72"/>
      <c r="E20" s="72" t="str">
        <f>IF(ISERROR(MATCH(E19,date_of_per_event,0)),"",INDEX(personal_events,MATCH(E19,date_of_per_event,0)))</f>
        <v/>
      </c>
      <c r="F20" s="72"/>
      <c r="G20" s="72" t="str">
        <f>IF(ISERROR(MATCH(G19,date_of_per_event,0)),"",INDEX(personal_events,MATCH(G19,date_of_per_event,0)))</f>
        <v/>
      </c>
      <c r="H20" s="72"/>
      <c r="I20" s="72" t="str">
        <f>IF(ISERROR(MATCH(I19,date_of_per_event,0)),"",INDEX(personal_events,MATCH(I19,date_of_per_event,0)))</f>
        <v/>
      </c>
      <c r="J20" s="72"/>
      <c r="K20" s="72" t="str">
        <f>IF(ISERROR(MATCH(K19,date_of_per_event,0)),"",INDEX(personal_events,MATCH(K19,date_of_per_event,0)))</f>
        <v/>
      </c>
      <c r="L20" s="72"/>
      <c r="M20" s="73" t="str">
        <f>IF(ISERROR(MATCH(M19,date_of_per_event,0)),"",INDEX(personal_events,MATCH(M19,date_of_per_event,0)))</f>
        <v/>
      </c>
      <c r="N20" s="73"/>
    </row>
    <row r="21" spans="1:17" s="26" customFormat="1" ht="21" customHeight="1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73"/>
    </row>
    <row r="22" spans="1:17" s="26" customFormat="1" ht="21" customHeight="1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76"/>
    </row>
    <row r="23" spans="1:17" ht="21" customHeight="1" x14ac:dyDescent="0.25">
      <c r="A23" s="30" t="str">
        <f>IF(MONTH($A$1)&lt;&gt;MONTH($A$1-WEEKDAY($A$1,Start_Day)+(COLUMN(A23)-COLUMN($A$23)+36)),"",$A$1-WEEKDAY($A$1,Start_Day)+(COLUMN(A23)-COLUMN($A$23)+36))</f>
        <v/>
      </c>
      <c r="B23" s="28" t="str">
        <f>IF(ISERROR(MATCH(A23,date_of_event,0)),"",INDEX(events,MATCH(A23,date_of_event,0)))</f>
        <v/>
      </c>
      <c r="C23" s="30" t="str">
        <f>IF(MONTH($A$1)&lt;&gt;MONTH($A$1-WEEKDAY($A$1,Start_Day)+(COLUMN(B23)-COLUMN($A$23)+36)),"",$A$1-WEEKDAY($A$1,Start_Day)+(COLUMN(B23)-COLUMN($A$23)+36))</f>
        <v/>
      </c>
      <c r="D23" s="28" t="str">
        <f>IF(ISERROR(MATCH(C23,date_of_event,0)),"",INDEX(events,MATCH(C23,date_of_event,0)))</f>
        <v/>
      </c>
      <c r="E23" s="30" t="str">
        <f>IF(MONTH($A$1)&lt;&gt;MONTH($A$1-WEEKDAY($A$1,Start_Day)+(COLUMN(C23)-COLUMN($A$23)+36)),"",$A$1-WEEKDAY($A$1,Start_Day)+(COLUMN(C23)-COLUMN($A$23)+36))</f>
        <v/>
      </c>
      <c r="F23" s="28" t="str">
        <f>IF(ISERROR(MATCH(E23,date_of_event,0)),"",INDEX(events,MATCH(E23,date_of_event,0)))</f>
        <v/>
      </c>
      <c r="G23" s="30" t="str">
        <f>IF(MONTH($A$1)&lt;&gt;MONTH($A$1-WEEKDAY($A$1,Start_Day)+(COLUMN(D23)-COLUMN($A$23)+36)),"",$A$1-WEEKDAY($A$1,Start_Day)+(COLUMN(D23)-COLUMN($A$23)+36))</f>
        <v/>
      </c>
      <c r="H23" s="28" t="str">
        <f>IF(ISERROR(MATCH(G23,date_of_event,0)),"",INDEX(events,MATCH(G23,date_of_event,0)))</f>
        <v/>
      </c>
      <c r="I23" s="30" t="str">
        <f>IF(MONTH($A$1)&lt;&gt;MONTH($A$1-WEEKDAY($A$1,Start_Day)+(COLUMN(E23)-COLUMN($A$23)+36)),"",$A$1-WEEKDAY($A$1,Start_Day)+(COLUMN(E23)-COLUMN($A$23)+36))</f>
        <v/>
      </c>
      <c r="J23" s="28" t="str">
        <f>IF(ISERROR(MATCH(I23,date_of_event,0)),"",INDEX(events,MATCH(I23,date_of_event,0)))</f>
        <v/>
      </c>
      <c r="K23" s="30" t="str">
        <f>IF(MONTH($A$1)&lt;&gt;MONTH($A$1-WEEKDAY($A$1,Start_Day)+(COLUMN(F23)-COLUMN($A$23)+36)),"",$A$1-WEEKDAY($A$1,Start_Day)+(COLUMN(F23)-COLUMN($A$23)+36))</f>
        <v/>
      </c>
      <c r="L23" s="28" t="str">
        <f>IF(ISERROR(MATCH(K23,date_of_event,0)),"",INDEX(events,MATCH(K23,date_of_event,0)))</f>
        <v/>
      </c>
      <c r="M23" s="31" t="str">
        <f>IF(MONTH($A$1)&lt;&gt;MONTH($A$1-WEEKDAY($A$1,Start_Day)+(COLUMN(G23)-COLUMN($A$23)+36)),"",$A$1-WEEKDAY($A$1,Start_Day)+(COLUMN(G23)-COLUMN($A$23)+36))</f>
        <v/>
      </c>
      <c r="N23" s="29" t="str">
        <f>IF(ISERROR(MATCH(M23,date_of_event,0)),"",INDEX(events,MATCH(M23,date_of_event,0)))</f>
        <v/>
      </c>
    </row>
    <row r="24" spans="1:17" s="26" customFormat="1" ht="21" customHeight="1" x14ac:dyDescent="0.25">
      <c r="A24" s="71" t="str">
        <f>IF(ISERROR(MATCH(A23,date_of_per_event,0)),"",INDEX(personal_events,MATCH(A23,date_of_per_event,0)))</f>
        <v/>
      </c>
      <c r="B24" s="71"/>
      <c r="C24" s="72" t="str">
        <f>IF(ISERROR(MATCH(C23,date_of_per_event,0)),"",INDEX(personal_events,MATCH(C23,date_of_per_event,0)))</f>
        <v/>
      </c>
      <c r="D24" s="72"/>
      <c r="E24" s="72" t="str">
        <f>IF(ISERROR(MATCH(E23,date_of_per_event,0)),"",INDEX(personal_events,MATCH(E23,date_of_per_event,0)))</f>
        <v/>
      </c>
      <c r="F24" s="72"/>
      <c r="G24" s="72" t="str">
        <f>IF(ISERROR(MATCH(G23,date_of_per_event,0)),"",INDEX(personal_events,MATCH(G23,date_of_per_event,0)))</f>
        <v/>
      </c>
      <c r="H24" s="72"/>
      <c r="I24" s="72" t="str">
        <f>IF(ISERROR(MATCH(I23,date_of_per_event,0)),"",INDEX(personal_events,MATCH(I23,date_of_per_event,0)))</f>
        <v/>
      </c>
      <c r="J24" s="72"/>
      <c r="K24" s="72" t="str">
        <f>IF(ISERROR(MATCH(K23,date_of_per_event,0)),"",INDEX(personal_events,MATCH(K23,date_of_per_event,0)))</f>
        <v/>
      </c>
      <c r="L24" s="72"/>
      <c r="M24" s="73" t="str">
        <f>IF(ISERROR(MATCH(M23,date_of_per_event,0)),"",INDEX(personal_events,MATCH(M23,date_of_per_event,0)))</f>
        <v/>
      </c>
      <c r="N24" s="73"/>
    </row>
    <row r="25" spans="1:17" s="26" customFormat="1" ht="21" customHeight="1" x14ac:dyDescent="0.25">
      <c r="A25" s="71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73"/>
    </row>
    <row r="26" spans="1:17" s="26" customFormat="1" ht="21" customHeight="1" x14ac:dyDescent="0.25">
      <c r="A26" s="89"/>
      <c r="B26" s="89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76"/>
    </row>
    <row r="27" spans="1:17" ht="6.95" customHeight="1" x14ac:dyDescent="0.25">
      <c r="A27" s="79"/>
      <c r="B27" s="79"/>
      <c r="C27" s="79"/>
      <c r="D27" s="32"/>
      <c r="E27" s="1"/>
      <c r="F27" s="1"/>
      <c r="G27" s="1"/>
      <c r="H27" s="1"/>
      <c r="I27" s="1"/>
      <c r="J27" s="1"/>
      <c r="K27" s="79"/>
      <c r="L27" s="79"/>
      <c r="M27" s="79"/>
      <c r="N27" s="32"/>
    </row>
    <row r="28" spans="1:17" ht="18" customHeight="1" x14ac:dyDescent="0.25">
      <c r="A28" s="79"/>
      <c r="B28" s="79"/>
      <c r="C28" s="79"/>
      <c r="D28" s="32"/>
      <c r="E28" s="84" t="s">
        <v>35</v>
      </c>
      <c r="F28" s="84"/>
      <c r="G28" s="84"/>
      <c r="H28" s="84"/>
      <c r="I28" s="84"/>
      <c r="J28" s="84"/>
      <c r="K28" s="79"/>
      <c r="L28" s="79"/>
      <c r="M28" s="79"/>
      <c r="N28" s="32"/>
    </row>
    <row r="29" spans="1:17" ht="18" customHeight="1" x14ac:dyDescent="0.25">
      <c r="A29" s="79"/>
      <c r="B29" s="79"/>
      <c r="C29" s="79"/>
      <c r="D29" s="32"/>
      <c r="E29" s="85"/>
      <c r="F29" s="86"/>
      <c r="G29" s="86"/>
      <c r="H29" s="86"/>
      <c r="I29" s="86"/>
      <c r="J29" s="87"/>
      <c r="K29" s="79"/>
      <c r="L29" s="79"/>
      <c r="M29" s="79"/>
      <c r="N29" s="32"/>
      <c r="Q29" s="1"/>
    </row>
    <row r="30" spans="1:17" s="27" customFormat="1" ht="18" customHeight="1" x14ac:dyDescent="0.25">
      <c r="A30" s="79"/>
      <c r="B30" s="79"/>
      <c r="C30" s="79"/>
      <c r="D30" s="32"/>
      <c r="E30" s="92"/>
      <c r="F30" s="93"/>
      <c r="G30" s="93"/>
      <c r="H30" s="93"/>
      <c r="I30" s="93"/>
      <c r="J30" s="94"/>
      <c r="K30" s="79"/>
      <c r="L30" s="79"/>
      <c r="M30" s="79"/>
      <c r="N30" s="32"/>
    </row>
    <row r="31" spans="1:17" ht="18" customHeight="1" x14ac:dyDescent="0.25">
      <c r="A31" s="79"/>
      <c r="B31" s="79"/>
      <c r="C31" s="79"/>
      <c r="D31" s="32"/>
      <c r="E31" s="92"/>
      <c r="F31" s="93"/>
      <c r="G31" s="93"/>
      <c r="H31" s="93"/>
      <c r="I31" s="93"/>
      <c r="J31" s="94"/>
      <c r="K31" s="79"/>
      <c r="L31" s="79"/>
      <c r="M31" s="79"/>
      <c r="N31" s="32"/>
    </row>
    <row r="32" spans="1:17" ht="18" customHeight="1" x14ac:dyDescent="0.25">
      <c r="A32" s="79"/>
      <c r="B32" s="79"/>
      <c r="C32" s="79"/>
      <c r="D32" s="32"/>
      <c r="E32" s="91"/>
      <c r="F32" s="91"/>
      <c r="G32" s="91"/>
      <c r="H32" s="91"/>
      <c r="I32" s="91"/>
      <c r="J32" s="91"/>
      <c r="K32" s="79"/>
      <c r="L32" s="79"/>
      <c r="M32" s="79"/>
      <c r="N32" s="32"/>
    </row>
    <row r="33" spans="1:14" ht="18" customHeight="1" x14ac:dyDescent="0.25">
      <c r="A33" s="79"/>
      <c r="B33" s="79"/>
      <c r="C33" s="79"/>
      <c r="D33" s="32"/>
      <c r="E33" s="92"/>
      <c r="F33" s="93"/>
      <c r="G33" s="93"/>
      <c r="H33" s="93"/>
      <c r="I33" s="93"/>
      <c r="J33" s="94"/>
      <c r="K33" s="79"/>
      <c r="L33" s="79"/>
      <c r="M33" s="79"/>
      <c r="N33" s="32"/>
    </row>
    <row r="34" spans="1:14" ht="18" customHeight="1" x14ac:dyDescent="0.25">
      <c r="A34" s="32"/>
      <c r="B34" s="32"/>
      <c r="C34" s="32"/>
      <c r="D34" s="32"/>
      <c r="E34" s="95"/>
      <c r="F34" s="96"/>
      <c r="G34" s="96"/>
      <c r="H34" s="96"/>
      <c r="I34" s="96"/>
      <c r="J34" s="97"/>
      <c r="K34" s="32"/>
      <c r="L34" s="32"/>
      <c r="M34" s="32"/>
      <c r="N34" s="32"/>
    </row>
    <row r="35" spans="1:14" s="19" customFormat="1" ht="18" customHeight="1" x14ac:dyDescent="0.2">
      <c r="A35" s="80" t="s">
        <v>86</v>
      </c>
      <c r="B35" s="80"/>
      <c r="C35" s="80"/>
      <c r="D35" s="80"/>
      <c r="E35" s="33"/>
      <c r="F35" s="33"/>
      <c r="G35" s="33"/>
      <c r="H35" s="33"/>
      <c r="I35" s="33"/>
      <c r="J35" s="33"/>
      <c r="K35" s="81" t="str">
        <f ca="1">"© "&amp;YEAR(TODAY())&amp;" Spreadsheet123 LTD. All rights reserved"</f>
        <v>© 2017 Spreadsheet123 LTD. All rights reserved</v>
      </c>
      <c r="L35" s="81"/>
      <c r="M35" s="81"/>
      <c r="N35" s="81"/>
    </row>
  </sheetData>
  <mergeCells count="145">
    <mergeCell ref="A21:B21"/>
    <mergeCell ref="C21:D21"/>
    <mergeCell ref="E21:F21"/>
    <mergeCell ref="G21:H21"/>
    <mergeCell ref="I21:J21"/>
    <mergeCell ref="K21:L21"/>
    <mergeCell ref="M21:N21"/>
    <mergeCell ref="A20:B20"/>
    <mergeCell ref="A25:B25"/>
    <mergeCell ref="C25:D25"/>
    <mergeCell ref="E25:F25"/>
    <mergeCell ref="G25:H25"/>
    <mergeCell ref="A24:B24"/>
    <mergeCell ref="C24:D24"/>
    <mergeCell ref="E24:F24"/>
    <mergeCell ref="G24:H24"/>
    <mergeCell ref="C22:D22"/>
    <mergeCell ref="C20:D20"/>
    <mergeCell ref="E20:F20"/>
    <mergeCell ref="G20:H20"/>
    <mergeCell ref="C16:D16"/>
    <mergeCell ref="E16:F16"/>
    <mergeCell ref="G16:H16"/>
    <mergeCell ref="C17:D17"/>
    <mergeCell ref="E17:F17"/>
    <mergeCell ref="G17:H17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C9:D9"/>
    <mergeCell ref="E9:F9"/>
    <mergeCell ref="G9:H9"/>
    <mergeCell ref="C8:D8"/>
    <mergeCell ref="E8:F8"/>
    <mergeCell ref="I9:J9"/>
    <mergeCell ref="I8:J8"/>
    <mergeCell ref="M18:N18"/>
    <mergeCell ref="M14:N14"/>
    <mergeCell ref="M17:N17"/>
    <mergeCell ref="M16:N16"/>
    <mergeCell ref="I16:J16"/>
    <mergeCell ref="C12:D12"/>
    <mergeCell ref="E12:F12"/>
    <mergeCell ref="G12:H12"/>
    <mergeCell ref="I17:J17"/>
    <mergeCell ref="C13:D13"/>
    <mergeCell ref="M10:N10"/>
    <mergeCell ref="C18:D18"/>
    <mergeCell ref="G13:H13"/>
    <mergeCell ref="I13:J13"/>
    <mergeCell ref="M6:N6"/>
    <mergeCell ref="M8:N8"/>
    <mergeCell ref="M13:N13"/>
    <mergeCell ref="I12:J12"/>
    <mergeCell ref="K12:L12"/>
    <mergeCell ref="M12:N12"/>
    <mergeCell ref="K9:L9"/>
    <mergeCell ref="M9:N9"/>
    <mergeCell ref="K6:L6"/>
    <mergeCell ref="K8:L8"/>
    <mergeCell ref="K22:L22"/>
    <mergeCell ref="K26:L26"/>
    <mergeCell ref="M26:N26"/>
    <mergeCell ref="M22:N22"/>
    <mergeCell ref="K25:L25"/>
    <mergeCell ref="M25:N25"/>
    <mergeCell ref="K24:L24"/>
    <mergeCell ref="M24:N24"/>
    <mergeCell ref="K10:L10"/>
    <mergeCell ref="K14:L14"/>
    <mergeCell ref="K18:L18"/>
    <mergeCell ref="K13:L13"/>
    <mergeCell ref="K17:L17"/>
    <mergeCell ref="K16:L16"/>
    <mergeCell ref="K20:L20"/>
    <mergeCell ref="M20:N20"/>
    <mergeCell ref="G26:H26"/>
    <mergeCell ref="I6:J6"/>
    <mergeCell ref="I10:J10"/>
    <mergeCell ref="I14:J14"/>
    <mergeCell ref="I18:J18"/>
    <mergeCell ref="I22:J22"/>
    <mergeCell ref="I26:J26"/>
    <mergeCell ref="I20:J20"/>
    <mergeCell ref="I25:J25"/>
    <mergeCell ref="I24:J24"/>
    <mergeCell ref="E32:J32"/>
    <mergeCell ref="E33:J33"/>
    <mergeCell ref="E34:J34"/>
    <mergeCell ref="C14:D14"/>
    <mergeCell ref="A6:B6"/>
    <mergeCell ref="A10:B10"/>
    <mergeCell ref="A14:B14"/>
    <mergeCell ref="A18:B18"/>
    <mergeCell ref="A8:B8"/>
    <mergeCell ref="A13:B13"/>
    <mergeCell ref="A17:B17"/>
    <mergeCell ref="A16:B16"/>
    <mergeCell ref="A9:B9"/>
    <mergeCell ref="A12:B12"/>
    <mergeCell ref="E6:F6"/>
    <mergeCell ref="E10:F10"/>
    <mergeCell ref="E14:F14"/>
    <mergeCell ref="E18:F18"/>
    <mergeCell ref="G6:H6"/>
    <mergeCell ref="G10:H10"/>
    <mergeCell ref="G14:H14"/>
    <mergeCell ref="G18:H18"/>
    <mergeCell ref="G8:H8"/>
    <mergeCell ref="E13:F13"/>
    <mergeCell ref="C26:D26"/>
    <mergeCell ref="E22:F22"/>
    <mergeCell ref="E26:F26"/>
    <mergeCell ref="G22:H22"/>
    <mergeCell ref="A1:N1"/>
    <mergeCell ref="A27:C33"/>
    <mergeCell ref="K27:M33"/>
    <mergeCell ref="A35:D35"/>
    <mergeCell ref="K35:N35"/>
    <mergeCell ref="I2:J2"/>
    <mergeCell ref="K2:L2"/>
    <mergeCell ref="M2:N2"/>
    <mergeCell ref="E28:J28"/>
    <mergeCell ref="E29:J29"/>
    <mergeCell ref="E30:J30"/>
    <mergeCell ref="E31:J31"/>
    <mergeCell ref="A2:B2"/>
    <mergeCell ref="C2:D2"/>
    <mergeCell ref="E2:F2"/>
    <mergeCell ref="G2:H2"/>
    <mergeCell ref="A22:B22"/>
    <mergeCell ref="A26:B26"/>
    <mergeCell ref="C6:D6"/>
    <mergeCell ref="C10:D10"/>
  </mergeCells>
  <phoneticPr fontId="2" type="noConversion"/>
  <conditionalFormatting sqref="A15:B18">
    <cfRule type="expression" dxfId="114" priority="1" stopIfTrue="1">
      <formula>LEN(TRIM($A$15))=0</formula>
    </cfRule>
    <cfRule type="expression" dxfId="113" priority="2" stopIfTrue="1">
      <formula>$A$2="Sun"</formula>
    </cfRule>
  </conditionalFormatting>
  <conditionalFormatting sqref="A19:B22">
    <cfRule type="expression" dxfId="112" priority="3" stopIfTrue="1">
      <formula>LEN(TRIM($A$19))=0</formula>
    </cfRule>
    <cfRule type="expression" dxfId="111" priority="4" stopIfTrue="1">
      <formula>$A$2="Sun"</formula>
    </cfRule>
  </conditionalFormatting>
  <conditionalFormatting sqref="A23:B26">
    <cfRule type="expression" dxfId="110" priority="5" stopIfTrue="1">
      <formula>LEN(TRIM($A$23))=0</formula>
    </cfRule>
    <cfRule type="expression" dxfId="109" priority="6" stopIfTrue="1">
      <formula>$A$2="Sun"</formula>
    </cfRule>
  </conditionalFormatting>
  <conditionalFormatting sqref="C23:D26">
    <cfRule type="expression" dxfId="108" priority="7" stopIfTrue="1">
      <formula>LEN(TRIM($C$23))=0</formula>
    </cfRule>
  </conditionalFormatting>
  <conditionalFormatting sqref="C19:D22">
    <cfRule type="expression" dxfId="107" priority="8" stopIfTrue="1">
      <formula>LEN(TRIM($C$19))=0</formula>
    </cfRule>
  </conditionalFormatting>
  <conditionalFormatting sqref="C15:D18">
    <cfRule type="expression" dxfId="106" priority="9" stopIfTrue="1">
      <formula>LEN(TRIM($C$15))=0</formula>
    </cfRule>
  </conditionalFormatting>
  <conditionalFormatting sqref="E23:F26">
    <cfRule type="expression" dxfId="105" priority="10" stopIfTrue="1">
      <formula>LEN(TRIM($E$23))=0</formula>
    </cfRule>
  </conditionalFormatting>
  <conditionalFormatting sqref="E19:F22">
    <cfRule type="expression" dxfId="104" priority="11" stopIfTrue="1">
      <formula>LEN(TRIM($E$19))=0</formula>
    </cfRule>
  </conditionalFormatting>
  <conditionalFormatting sqref="E15:F18">
    <cfRule type="expression" dxfId="103" priority="12" stopIfTrue="1">
      <formula>LEN(TRIM($E$15))=0</formula>
    </cfRule>
  </conditionalFormatting>
  <conditionalFormatting sqref="G23:H26">
    <cfRule type="expression" dxfId="102" priority="13" stopIfTrue="1">
      <formula>LEN(TRIM($G$23))=0</formula>
    </cfRule>
  </conditionalFormatting>
  <conditionalFormatting sqref="G19:H22">
    <cfRule type="expression" dxfId="101" priority="14" stopIfTrue="1">
      <formula>LEN(TRIM($G$19))=0</formula>
    </cfRule>
  </conditionalFormatting>
  <conditionalFormatting sqref="G15:H18">
    <cfRule type="expression" dxfId="100" priority="15" stopIfTrue="1">
      <formula>LEN(TRIM($G$15))=0</formula>
    </cfRule>
  </conditionalFormatting>
  <conditionalFormatting sqref="I23:J26">
    <cfRule type="expression" dxfId="99" priority="16" stopIfTrue="1">
      <formula>LEN(TRIM($I$23))=0</formula>
    </cfRule>
  </conditionalFormatting>
  <conditionalFormatting sqref="I19:J22">
    <cfRule type="expression" dxfId="98" priority="17" stopIfTrue="1">
      <formula>LEN(TRIM($I$19))=0</formula>
    </cfRule>
  </conditionalFormatting>
  <conditionalFormatting sqref="I15:J18">
    <cfRule type="expression" dxfId="97" priority="18" stopIfTrue="1">
      <formula>LEN(TRIM($I$15))=0</formula>
    </cfRule>
  </conditionalFormatting>
  <conditionalFormatting sqref="K23:L26">
    <cfRule type="expression" dxfId="96" priority="19" stopIfTrue="1">
      <formula>LEN(TRIM($K$23))=0</formula>
    </cfRule>
    <cfRule type="expression" dxfId="95" priority="20" stopIfTrue="1">
      <formula>$K$2="Sat"</formula>
    </cfRule>
  </conditionalFormatting>
  <conditionalFormatting sqref="K15:L18">
    <cfRule type="expression" dxfId="94" priority="21" stopIfTrue="1">
      <formula>LEN(TRIM($K$15))=0</formula>
    </cfRule>
    <cfRule type="expression" dxfId="93" priority="22" stopIfTrue="1">
      <formula>$K$2="Sat"</formula>
    </cfRule>
  </conditionalFormatting>
  <conditionalFormatting sqref="K19:L22">
    <cfRule type="expression" dxfId="92" priority="23" stopIfTrue="1">
      <formula>LEN(TRIM($K$19))=0</formula>
    </cfRule>
    <cfRule type="expression" dxfId="91" priority="24" stopIfTrue="1">
      <formula>$K$2="Sat"</formula>
    </cfRule>
  </conditionalFormatting>
  <conditionalFormatting sqref="M15:N18">
    <cfRule type="expression" dxfId="90" priority="25" stopIfTrue="1">
      <formula>LEN(TRIM($M$15))=0</formula>
    </cfRule>
  </conditionalFormatting>
  <conditionalFormatting sqref="M19:N22">
    <cfRule type="expression" dxfId="89" priority="26" stopIfTrue="1">
      <formula>LEN(TRIM($M$19))=0</formula>
    </cfRule>
  </conditionalFormatting>
  <conditionalFormatting sqref="M23:N26">
    <cfRule type="expression" dxfId="88" priority="27" stopIfTrue="1">
      <formula>LEN(TRIM($M$23))=0</formula>
    </cfRule>
  </conditionalFormatting>
  <conditionalFormatting sqref="K2:L2">
    <cfRule type="expression" dxfId="87" priority="28" stopIfTrue="1">
      <formula>$K$2="Sat"</formula>
    </cfRule>
  </conditionalFormatting>
  <conditionalFormatting sqref="A3:B6">
    <cfRule type="expression" dxfId="86" priority="29" stopIfTrue="1">
      <formula>LEN(TRIM($A$3))=0</formula>
    </cfRule>
    <cfRule type="expression" dxfId="85" priority="30" stopIfTrue="1">
      <formula>$A$2="Sun"</formula>
    </cfRule>
  </conditionalFormatting>
  <conditionalFormatting sqref="A7:B10">
    <cfRule type="expression" dxfId="84" priority="31" stopIfTrue="1">
      <formula>LEN(TRIM($A$7))=0</formula>
    </cfRule>
    <cfRule type="expression" dxfId="83" priority="32" stopIfTrue="1">
      <formula>$A$2="Sun"</formula>
    </cfRule>
  </conditionalFormatting>
  <conditionalFormatting sqref="A11:B14">
    <cfRule type="expression" dxfId="82" priority="33" stopIfTrue="1">
      <formula>LEN(TRIM($A$11))=0</formula>
    </cfRule>
    <cfRule type="expression" dxfId="81" priority="34" stopIfTrue="1">
      <formula>$A$2="Sun"</formula>
    </cfRule>
  </conditionalFormatting>
  <conditionalFormatting sqref="C3:D6">
    <cfRule type="expression" dxfId="80" priority="35" stopIfTrue="1">
      <formula>LEN(TRIM($C$3))=0</formula>
    </cfRule>
  </conditionalFormatting>
  <conditionalFormatting sqref="C11:D14">
    <cfRule type="expression" dxfId="79" priority="36" stopIfTrue="1">
      <formula>LEN(TRIM($C$11))=0</formula>
    </cfRule>
  </conditionalFormatting>
  <conditionalFormatting sqref="C7:D10">
    <cfRule type="expression" dxfId="78" priority="37" stopIfTrue="1">
      <formula>LEN(TRIM($C$7))=0</formula>
    </cfRule>
  </conditionalFormatting>
  <conditionalFormatting sqref="E11:F14">
    <cfRule type="expression" dxfId="77" priority="38" stopIfTrue="1">
      <formula>LEN(TRIM($E$11))=0</formula>
    </cfRule>
  </conditionalFormatting>
  <conditionalFormatting sqref="E7:F10">
    <cfRule type="expression" dxfId="76" priority="39" stopIfTrue="1">
      <formula>LEN(TRIM($E$7))=0</formula>
    </cfRule>
  </conditionalFormatting>
  <conditionalFormatting sqref="E3:F6">
    <cfRule type="expression" dxfId="75" priority="40" stopIfTrue="1">
      <formula>LEN(TRIM($E$3))=0</formula>
    </cfRule>
  </conditionalFormatting>
  <conditionalFormatting sqref="G11:H14">
    <cfRule type="expression" dxfId="74" priority="41" stopIfTrue="1">
      <formula>LEN(TRIM($G$11))=0</formula>
    </cfRule>
  </conditionalFormatting>
  <conditionalFormatting sqref="G7:H10">
    <cfRule type="expression" dxfId="73" priority="42" stopIfTrue="1">
      <formula>LEN(TRIM($G$7))=0</formula>
    </cfRule>
  </conditionalFormatting>
  <conditionalFormatting sqref="G3:H6">
    <cfRule type="expression" dxfId="72" priority="43" stopIfTrue="1">
      <formula>LEN(TRIM($G$3))=0</formula>
    </cfRule>
  </conditionalFormatting>
  <conditionalFormatting sqref="I11:J14">
    <cfRule type="expression" dxfId="71" priority="44" stopIfTrue="1">
      <formula>LEN(TRIM($I$11))=0</formula>
    </cfRule>
  </conditionalFormatting>
  <conditionalFormatting sqref="I7:J10">
    <cfRule type="expression" dxfId="70" priority="45" stopIfTrue="1">
      <formula>LEN(TRIM($I$7))=0</formula>
    </cfRule>
  </conditionalFormatting>
  <conditionalFormatting sqref="I3:J6">
    <cfRule type="expression" dxfId="69" priority="46" stopIfTrue="1">
      <formula>LEN(TRIM($I$3))=0</formula>
    </cfRule>
  </conditionalFormatting>
  <conditionalFormatting sqref="K11:L14">
    <cfRule type="expression" dxfId="68" priority="47" stopIfTrue="1">
      <formula>LEN(TRIM($K$11))=0</formula>
    </cfRule>
    <cfRule type="expression" dxfId="67" priority="48" stopIfTrue="1">
      <formula>$K$2="Sat"</formula>
    </cfRule>
  </conditionalFormatting>
  <conditionalFormatting sqref="K7:L10">
    <cfRule type="expression" dxfId="66" priority="49" stopIfTrue="1">
      <formula>LEN(TRIM($K$7))=0</formula>
    </cfRule>
    <cfRule type="expression" dxfId="65" priority="50" stopIfTrue="1">
      <formula>$K$2="Sat"</formula>
    </cfRule>
  </conditionalFormatting>
  <conditionalFormatting sqref="K3:L6">
    <cfRule type="expression" dxfId="64" priority="51" stopIfTrue="1">
      <formula>LEN(TRIM($K$3))=0</formula>
    </cfRule>
    <cfRule type="expression" dxfId="63" priority="52" stopIfTrue="1">
      <formula>$K$2="Sat"</formula>
    </cfRule>
  </conditionalFormatting>
  <conditionalFormatting sqref="A2:B2">
    <cfRule type="expression" dxfId="62" priority="53" stopIfTrue="1">
      <formula>$A$2="Sun"</formula>
    </cfRule>
  </conditionalFormatting>
  <conditionalFormatting sqref="M3:N6">
    <cfRule type="expression" dxfId="61" priority="54" stopIfTrue="1">
      <formula>LEN(TRIM($M$3))=0</formula>
    </cfRule>
  </conditionalFormatting>
  <conditionalFormatting sqref="M7:N10">
    <cfRule type="expression" dxfId="60" priority="55" stopIfTrue="1">
      <formula>LEN(TRIM($M$7))=0</formula>
    </cfRule>
  </conditionalFormatting>
  <conditionalFormatting sqref="M11:N14">
    <cfRule type="expression" dxfId="59" priority="56" stopIfTrue="1">
      <formula>LEN(TRIM($M$11))=0</formula>
    </cfRule>
  </conditionalFormatting>
  <hyperlinks>
    <hyperlink ref="A35" r:id="rId1" display="www.spreadsheet123.com/calendars-organisers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0" orientation="landscape" r:id="rId2"/>
  <headerFooter alignWithMargins="0"/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Q35"/>
  <sheetViews>
    <sheetView showGridLines="0" workbookViewId="0">
      <selection sqref="A1:N1"/>
    </sheetView>
  </sheetViews>
  <sheetFormatPr defaultRowHeight="14.25" x14ac:dyDescent="0.25"/>
  <cols>
    <col min="1" max="1" width="4.7109375" style="2" customWidth="1"/>
    <col min="2" max="2" width="20.7109375" style="2" customWidth="1"/>
    <col min="3" max="3" width="4.7109375" style="2" customWidth="1"/>
    <col min="4" max="4" width="20.7109375" style="2" customWidth="1"/>
    <col min="5" max="5" width="4.7109375" style="2" customWidth="1"/>
    <col min="6" max="6" width="20.7109375" style="2" customWidth="1"/>
    <col min="7" max="7" width="4.7109375" style="2" customWidth="1"/>
    <col min="8" max="8" width="20.7109375" style="2" customWidth="1"/>
    <col min="9" max="9" width="4.7109375" style="2" customWidth="1"/>
    <col min="10" max="10" width="20.7109375" style="2" customWidth="1"/>
    <col min="11" max="11" width="4.7109375" style="2" customWidth="1"/>
    <col min="12" max="12" width="20.7109375" style="2" customWidth="1"/>
    <col min="13" max="13" width="4.7109375" style="2" customWidth="1"/>
    <col min="14" max="14" width="20.7109375" style="2" customWidth="1"/>
    <col min="15" max="15" width="1.7109375" style="2" customWidth="1"/>
    <col min="16" max="16384" width="9.140625" style="2"/>
  </cols>
  <sheetData>
    <row r="1" spans="1:14" ht="38.25" thickBot="1" x14ac:dyDescent="0.3">
      <c r="A1" s="90">
        <f>DATE(Year,Month+11,1)</f>
        <v>43070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30.75" thickTop="1" x14ac:dyDescent="0.25">
      <c r="A2" s="82" t="str">
        <f>IF(Start_Day=2,"Mon","Sun")</f>
        <v>Sun</v>
      </c>
      <c r="B2" s="82"/>
      <c r="C2" s="82" t="str">
        <f>IF(Start_Day=2,"Tue","Mon")</f>
        <v>Mon</v>
      </c>
      <c r="D2" s="82"/>
      <c r="E2" s="82" t="str">
        <f>IF(Start_Day=2,"Wed","Tue")</f>
        <v>Tue</v>
      </c>
      <c r="F2" s="82"/>
      <c r="G2" s="82" t="str">
        <f>IF(Start_Day=2,"Thu","Wed")</f>
        <v>Wed</v>
      </c>
      <c r="H2" s="82"/>
      <c r="I2" s="82" t="str">
        <f>IF(Start_Day=2,"Fri","Thu")</f>
        <v>Thu</v>
      </c>
      <c r="J2" s="82"/>
      <c r="K2" s="82" t="str">
        <f>IF(Start_Day=2,"Sat","Fri")</f>
        <v>Fri</v>
      </c>
      <c r="L2" s="82"/>
      <c r="M2" s="83" t="str">
        <f>IF(Start_Day=2,"Sun","Sat")</f>
        <v>Sat</v>
      </c>
      <c r="N2" s="83"/>
    </row>
    <row r="3" spans="1:14" ht="21" customHeight="1" x14ac:dyDescent="0.25">
      <c r="A3" s="30" t="str">
        <f>IF(MONTH($A$1)&lt;&gt;MONTH($A$1-WEEKDAY($A$1,Start_Day)+(COLUMN(A3)-COLUMN($A$3)+1)),"",$A$1-WEEKDAY($A$1,Start_Day)+(COLUMN(A3)-COLUMN($A$3)+1))</f>
        <v/>
      </c>
      <c r="B3" s="28" t="str">
        <f>IF(ISERROR(MATCH(A3,date_of_event,0)),"",INDEX(events,MATCH(A3,date_of_event,0)))</f>
        <v/>
      </c>
      <c r="C3" s="30" t="str">
        <f>IF(MONTH($A$1)&lt;&gt;MONTH($A$1-WEEKDAY($A$1,Start_Day)+(COLUMN(B3)-COLUMN($A$3)+1)),"",$A$1-WEEKDAY($A$1,Start_Day)+(COLUMN(B3)-COLUMN($A$3)+1))</f>
        <v/>
      </c>
      <c r="D3" s="28" t="str">
        <f>IF(ISERROR(MATCH(C3,date_of_event,0)),"",INDEX(events,MATCH(C3,date_of_event,0)))</f>
        <v/>
      </c>
      <c r="E3" s="30" t="str">
        <f>IF(MONTH($A$1)&lt;&gt;MONTH($A$1-WEEKDAY($A$1,Start_Day)+(COLUMN(C3)-COLUMN($A$3)+1)),"",$A$1-WEEKDAY($A$1,Start_Day)+(COLUMN(C3)-COLUMN($A$3)+1))</f>
        <v/>
      </c>
      <c r="F3" s="28" t="str">
        <f>IF(ISERROR(MATCH(E3,date_of_event,0)),"",INDEX(events,MATCH(E3,date_of_event,0)))</f>
        <v/>
      </c>
      <c r="G3" s="30" t="str">
        <f>IF(MONTH($A$1)&lt;&gt;MONTH($A$1-WEEKDAY($A$1,Start_Day)+(COLUMN(D3)-COLUMN($A$3)+1)),"",$A$1-WEEKDAY($A$1,Start_Day)+(COLUMN(D3)-COLUMN($A$3)+1))</f>
        <v/>
      </c>
      <c r="H3" s="28" t="str">
        <f>IF(ISERROR(MATCH(G3,date_of_event,0)),"",INDEX(events,MATCH(G3,date_of_event,0)))</f>
        <v/>
      </c>
      <c r="I3" s="30" t="str">
        <f>IF(MONTH($A$1)&lt;&gt;MONTH($A$1-WEEKDAY($A$1,Start_Day)+(COLUMN(E3)-COLUMN($A$3)+1)),"",$A$1-WEEKDAY($A$1,Start_Day)+(COLUMN(E3)-COLUMN($A$3)+1))</f>
        <v/>
      </c>
      <c r="J3" s="28" t="str">
        <f>IF(ISERROR(MATCH(I3,date_of_event,0)),"",INDEX(events,MATCH(I3,date_of_event,0)))</f>
        <v/>
      </c>
      <c r="K3" s="30">
        <f>IF(MONTH($A$1)&lt;&gt;MONTH($A$1-WEEKDAY($A$1,Start_Day)+(COLUMN(F3)-COLUMN($A$3)+1)),"",$A$1-WEEKDAY($A$1,Start_Day)+(COLUMN(F3)-COLUMN($A$3)+1))</f>
        <v>43070</v>
      </c>
      <c r="L3" s="28" t="str">
        <f>IF(ISERROR(MATCH(K3,date_of_event,0)),"",INDEX(events,MATCH(K3,date_of_event,0)))</f>
        <v/>
      </c>
      <c r="M3" s="31">
        <f>IF(MONTH($A$1)&lt;&gt;MONTH($A$1-WEEKDAY($A$1,Start_Day)+(COLUMN(G3)-COLUMN($A$3)+1)),"",$A$1-WEEKDAY($A$1,Start_Day)+(COLUMN(G3)-COLUMN($A$3)+1))</f>
        <v>43071</v>
      </c>
      <c r="N3" s="29" t="str">
        <f>IF(ISERROR(MATCH(M3,date_of_event,0)),"",INDEX(events,MATCH(M3,date_of_event,0)))</f>
        <v/>
      </c>
    </row>
    <row r="4" spans="1:14" ht="21" customHeight="1" x14ac:dyDescent="0.25">
      <c r="A4" s="72" t="str">
        <f>IF(ISERROR(MATCH(A3,date_of_per_event,0)),"",INDEX(personal_events,MATCH(A3,date_of_per_event,0)))</f>
        <v/>
      </c>
      <c r="B4" s="72"/>
      <c r="C4" s="72" t="str">
        <f>IF(ISERROR(MATCH(C3,date_of_per_event,0)),"",INDEX(personal_events,MATCH(C3,date_of_per_event,0)))</f>
        <v/>
      </c>
      <c r="D4" s="72"/>
      <c r="E4" s="72" t="str">
        <f>IF(ISERROR(MATCH(E3,date_of_per_event,0)),"",INDEX(personal_events,MATCH(E3,date_of_per_event,0)))</f>
        <v/>
      </c>
      <c r="F4" s="74"/>
      <c r="G4" s="72" t="str">
        <f>IF(ISERROR(MATCH(G3,date_of_per_event,0)),"",INDEX(personal_events,MATCH(G3,date_of_per_event,0)))</f>
        <v/>
      </c>
      <c r="H4" s="72"/>
      <c r="I4" s="72" t="str">
        <f>IF(ISERROR(MATCH(I3,date_of_per_event,0)),"",INDEX(personal_events,MATCH(I3,date_of_per_event,0)))</f>
        <v/>
      </c>
      <c r="J4" s="72"/>
      <c r="K4" s="72" t="str">
        <f>IF(ISERROR(MATCH(K3,date_of_per_event,0)),"",INDEX(personal_events,MATCH(K3,date_of_per_event,0)))</f>
        <v/>
      </c>
      <c r="L4" s="72"/>
      <c r="M4" s="73" t="str">
        <f>IF(ISERROR(MATCH(M3,date_of_per_event,0)),"",INDEX(personal_events,MATCH(M3,date_of_per_event,0)))</f>
        <v/>
      </c>
      <c r="N4" s="73"/>
    </row>
    <row r="5" spans="1:14" ht="21" customHeight="1" x14ac:dyDescent="0.25">
      <c r="A5" s="72"/>
      <c r="B5" s="72"/>
      <c r="C5" s="72"/>
      <c r="D5" s="72"/>
      <c r="E5" s="72"/>
      <c r="F5" s="74"/>
      <c r="G5" s="72"/>
      <c r="H5" s="72"/>
      <c r="I5" s="72"/>
      <c r="J5" s="72"/>
      <c r="K5" s="72"/>
      <c r="L5" s="72"/>
      <c r="M5" s="73"/>
      <c r="N5" s="73"/>
    </row>
    <row r="6" spans="1:14" ht="21" customHeight="1" x14ac:dyDescent="0.25">
      <c r="A6" s="75"/>
      <c r="B6" s="75"/>
      <c r="C6" s="75"/>
      <c r="D6" s="75"/>
      <c r="E6" s="75"/>
      <c r="F6" s="88"/>
      <c r="G6" s="75"/>
      <c r="H6" s="75"/>
      <c r="I6" s="75"/>
      <c r="J6" s="75"/>
      <c r="K6" s="75"/>
      <c r="L6" s="75"/>
      <c r="M6" s="76"/>
      <c r="N6" s="76"/>
    </row>
    <row r="7" spans="1:14" ht="21" customHeight="1" x14ac:dyDescent="0.25">
      <c r="A7" s="30">
        <f>IF(MONTH($A$1)&lt;&gt;MONTH($A$1-WEEKDAY($A$1,Start_Day)+(COLUMN(A7)-COLUMN($A$7)+8)),"",$A$1-WEEKDAY($A$1,Start_Day)+(COLUMN(A7)-COLUMN($A$7)+8))</f>
        <v>43072</v>
      </c>
      <c r="B7" s="28" t="str">
        <f>IF(ISERROR(MATCH(A7,date_of_event,0)),"",INDEX(events,MATCH(A7,date_of_event,0)))</f>
        <v/>
      </c>
      <c r="C7" s="30">
        <f>IF(MONTH($A$1)&lt;&gt;MONTH($A$1-WEEKDAY($A$1,Start_Day)+(COLUMN(B7)-COLUMN($A$7)+8)),"",$A$1-WEEKDAY($A$1,Start_Day)+(COLUMN(B7)-COLUMN($A$7)+8))</f>
        <v>43073</v>
      </c>
      <c r="D7" s="28" t="str">
        <f>IF(ISERROR(MATCH(C7,date_of_event,0)),"",INDEX(events,MATCH(C7,date_of_event,0)))</f>
        <v/>
      </c>
      <c r="E7" s="30">
        <f>IF(MONTH($A$1)&lt;&gt;MONTH($A$1-WEEKDAY($A$1,Start_Day)+(COLUMN(C7)-COLUMN($A$7)+8)),"",$A$1-WEEKDAY($A$1,Start_Day)+(COLUMN(C7)-COLUMN($A$7)+8))</f>
        <v>43074</v>
      </c>
      <c r="F7" s="28" t="str">
        <f>IF(ISERROR(MATCH(E7,date_of_event,0)),"",INDEX(events,MATCH(E7,date_of_event,0)))</f>
        <v/>
      </c>
      <c r="G7" s="30">
        <f>IF(MONTH($A$1)&lt;&gt;MONTH($A$1-WEEKDAY($A$1,Start_Day)+(COLUMN(D7)-COLUMN($A$7)+8)),"",$A$1-WEEKDAY($A$1,Start_Day)+(COLUMN(D7)-COLUMN($A$7)+8))</f>
        <v>43075</v>
      </c>
      <c r="H7" s="28" t="str">
        <f>IF(ISERROR(MATCH(G7,date_of_event,0)),"",INDEX(events,MATCH(G7,date_of_event,0)))</f>
        <v/>
      </c>
      <c r="I7" s="30">
        <f>IF(MONTH($A$1)&lt;&gt;MONTH($A$1-WEEKDAY($A$1,Start_Day)+(COLUMN(E7)-COLUMN($A$7)+8)),"",$A$1-WEEKDAY($A$1,Start_Day)+(COLUMN(E7)-COLUMN($A$7)+8))</f>
        <v>43076</v>
      </c>
      <c r="J7" s="28" t="str">
        <f>IF(ISERROR(MATCH(I7,date_of_event,0)),"",INDEX(events,MATCH(I7,date_of_event,0)))</f>
        <v/>
      </c>
      <c r="K7" s="30">
        <f>IF(MONTH($A$1)&lt;&gt;MONTH($A$1-WEEKDAY($A$1,Start_Day)+(COLUMN(F7)-COLUMN($A$7)+8)),"",$A$1-WEEKDAY($A$1,Start_Day)+(COLUMN(F7)-COLUMN($A$7)+8))</f>
        <v>43077</v>
      </c>
      <c r="L7" s="28" t="str">
        <f>IF(ISERROR(MATCH(K7,date_of_event,0)),"",INDEX(events,MATCH(K7,date_of_event,0)))</f>
        <v/>
      </c>
      <c r="M7" s="31">
        <f>IF(MONTH($A$1)&lt;&gt;MONTH($A$1-WEEKDAY($A$1,Start_Day)+(COLUMN(G7)-COLUMN($A$7)+8)),"",$A$1-WEEKDAY($A$1,Start_Day)+(COLUMN(G7)-COLUMN($A$7)+8))</f>
        <v>43078</v>
      </c>
      <c r="N7" s="29" t="str">
        <f>IF(ISERROR(MATCH(M7,date_of_event,0)),"",INDEX(events,MATCH(M7,date_of_event,0)))</f>
        <v/>
      </c>
    </row>
    <row r="8" spans="1:14" s="26" customFormat="1" ht="21" customHeight="1" x14ac:dyDescent="0.25">
      <c r="A8" s="72" t="str">
        <f>IF(ISERROR(MATCH(A7,date_of_per_event,0)),"",INDEX(personal_events,MATCH(A7,date_of_per_event,0)))</f>
        <v/>
      </c>
      <c r="B8" s="72"/>
      <c r="C8" s="72" t="str">
        <f>IF(ISERROR(MATCH(C7,date_of_per_event,0)),"",INDEX(personal_events,MATCH(C7,date_of_per_event,0)))</f>
        <v/>
      </c>
      <c r="D8" s="72"/>
      <c r="E8" s="72" t="str">
        <f>IF(ISERROR(MATCH(E7,date_of_per_event,0)),"",INDEX(personal_events,MATCH(E7,date_of_per_event,0)))</f>
        <v/>
      </c>
      <c r="F8" s="72"/>
      <c r="G8" s="72" t="str">
        <f>IF(ISERROR(MATCH(G7,date_of_per_event,0)),"",INDEX(personal_events,MATCH(G7,date_of_per_event,0)))</f>
        <v/>
      </c>
      <c r="H8" s="72"/>
      <c r="I8" s="72" t="str">
        <f>IF(ISERROR(MATCH(I7,date_of_per_event,0)),"",INDEX(personal_events,MATCH(I7,date_of_per_event,0)))</f>
        <v/>
      </c>
      <c r="J8" s="72"/>
      <c r="K8" s="72" t="str">
        <f>IF(ISERROR(MATCH(K7,date_of_per_event,0)),"",INDEX(personal_events,MATCH(K7,date_of_per_event,0)))</f>
        <v/>
      </c>
      <c r="L8" s="72"/>
      <c r="M8" s="73" t="str">
        <f>IF(ISERROR(MATCH(M7,date_of_per_event,0)),"",INDEX(personal_events,MATCH(M7,date_of_per_event,0)))</f>
        <v/>
      </c>
      <c r="N8" s="73"/>
    </row>
    <row r="9" spans="1:14" s="26" customFormat="1" ht="21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3"/>
    </row>
    <row r="10" spans="1:14" s="26" customFormat="1" ht="21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76"/>
    </row>
    <row r="11" spans="1:14" ht="21" customHeight="1" x14ac:dyDescent="0.25">
      <c r="A11" s="30">
        <f>IF(MONTH($A$1)&lt;&gt;MONTH($A$1-WEEKDAY($A$1,Start_Day)+(COLUMN(A11)-COLUMN($A$11)+15)),"",$A$1-WEEKDAY($A$1,Start_Day)+(COLUMN(A11)-COLUMN($A$11)+15))</f>
        <v>43079</v>
      </c>
      <c r="B11" s="28" t="str">
        <f>IF(ISERROR(MATCH(A11,date_of_event,0)),"",INDEX(events,MATCH(A11,date_of_event,0)))</f>
        <v/>
      </c>
      <c r="C11" s="30">
        <f>IF(MONTH($A$1)&lt;&gt;MONTH($A$1-WEEKDAY($A$1,Start_Day)+(COLUMN(B11)-COLUMN($A$11)+15)),"",$A$1-WEEKDAY($A$1,Start_Day)+(COLUMN(B11)-COLUMN($A$11)+15))</f>
        <v>43080</v>
      </c>
      <c r="D11" s="28" t="str">
        <f>IF(ISERROR(MATCH(C11,date_of_event,0)),"",INDEX(events,MATCH(C11,date_of_event,0)))</f>
        <v/>
      </c>
      <c r="E11" s="30">
        <f>IF(MONTH($A$1)&lt;&gt;MONTH($A$1-WEEKDAY($A$1,Start_Day)+(COLUMN(C11)-COLUMN($A$11)+15)),"",$A$1-WEEKDAY($A$1,Start_Day)+(COLUMN(C11)-COLUMN($A$11)+15))</f>
        <v>43081</v>
      </c>
      <c r="F11" s="28" t="str">
        <f>IF(ISERROR(MATCH(E11,date_of_event,0)),"",INDEX(events,MATCH(E11,date_of_event,0)))</f>
        <v/>
      </c>
      <c r="G11" s="30">
        <f>IF(MONTH($A$1)&lt;&gt;MONTH($A$1-WEEKDAY($A$1,Start_Day)+(COLUMN(D11)-COLUMN($A$11)+15)),"",$A$1-WEEKDAY($A$1,Start_Day)+(COLUMN(D11)-COLUMN($A$11)+15))</f>
        <v>43082</v>
      </c>
      <c r="H11" s="28" t="str">
        <f>IF(ISERROR(MATCH(G11,date_of_event,0)),"",INDEX(events,MATCH(G11,date_of_event,0)))</f>
        <v/>
      </c>
      <c r="I11" s="30">
        <f>IF(MONTH($A$1)&lt;&gt;MONTH($A$1-WEEKDAY($A$1,Start_Day)+(COLUMN(E11)-COLUMN($A$11)+15)),"",$A$1-WEEKDAY($A$1,Start_Day)+(COLUMN(E11)-COLUMN($A$11)+15))</f>
        <v>43083</v>
      </c>
      <c r="J11" s="28" t="str">
        <f>IF(ISERROR(MATCH(I11,date_of_event,0)),"",INDEX(events,MATCH(I11,date_of_event,0)))</f>
        <v/>
      </c>
      <c r="K11" s="30">
        <f>IF(MONTH($A$1)&lt;&gt;MONTH($A$1-WEEKDAY($A$1,Start_Day)+(COLUMN(F11)-COLUMN($A$11)+15)),"",$A$1-WEEKDAY($A$1,Start_Day)+(COLUMN(F11)-COLUMN($A$11)+15))</f>
        <v>43084</v>
      </c>
      <c r="L11" s="28" t="str">
        <f>IF(ISERROR(MATCH(K11,date_of_event,0)),"",INDEX(events,MATCH(K11,date_of_event,0)))</f>
        <v/>
      </c>
      <c r="M11" s="31">
        <f>IF(MONTH($A$1)&lt;&gt;MONTH($A$1-WEEKDAY($A$1,Start_Day)+(COLUMN(G11)-COLUMN($A$11)+15)),"",$A$1-WEEKDAY($A$1,Start_Day)+(COLUMN(G11)-COLUMN($A$11)+15))</f>
        <v>43085</v>
      </c>
      <c r="N11" s="29" t="str">
        <f>IF(ISERROR(MATCH(M11,date_of_event,0)),"",INDEX(events,MATCH(M11,date_of_event,0)))</f>
        <v/>
      </c>
    </row>
    <row r="12" spans="1:14" s="26" customFormat="1" ht="21" customHeight="1" x14ac:dyDescent="0.25">
      <c r="A12" s="72" t="str">
        <f>IF(ISERROR(MATCH(A11,date_of_per_event,0)),"",INDEX(personal_events,MATCH(A11,date_of_per_event,0)))</f>
        <v/>
      </c>
      <c r="B12" s="72"/>
      <c r="C12" s="72" t="str">
        <f>IF(ISERROR(MATCH(C11,date_of_per_event,0)),"",INDEX(personal_events,MATCH(C11,date_of_per_event,0)))</f>
        <v/>
      </c>
      <c r="D12" s="72"/>
      <c r="E12" s="72" t="str">
        <f>IF(ISERROR(MATCH(E11,date_of_per_event,0)),"",INDEX(personal_events,MATCH(E11,date_of_per_event,0)))</f>
        <v/>
      </c>
      <c r="F12" s="72"/>
      <c r="G12" s="72" t="str">
        <f>IF(ISERROR(MATCH(G11,date_of_per_event,0)),"",INDEX(personal_events,MATCH(G11,date_of_per_event,0)))</f>
        <v/>
      </c>
      <c r="H12" s="72"/>
      <c r="I12" s="72" t="str">
        <f>IF(ISERROR(MATCH(I11,date_of_per_event,0)),"",INDEX(personal_events,MATCH(I11,date_of_per_event,0)))</f>
        <v/>
      </c>
      <c r="J12" s="72"/>
      <c r="K12" s="78" t="str">
        <f>IF(ISERROR(MATCH(K11,date_of_per_event,0)),"",INDEX(personal_events,MATCH(K11,date_of_per_event,0)))</f>
        <v/>
      </c>
      <c r="L12" s="78"/>
      <c r="M12" s="73" t="str">
        <f>IF(ISERROR(MATCH(M11,date_of_per_event,0)),"",INDEX(personal_events,MATCH(M11,date_of_per_event,0)))</f>
        <v/>
      </c>
      <c r="N12" s="73"/>
    </row>
    <row r="13" spans="1:14" s="26" customFormat="1" ht="21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8"/>
      <c r="L13" s="78"/>
      <c r="M13" s="73"/>
      <c r="N13" s="73"/>
    </row>
    <row r="14" spans="1:14" s="26" customFormat="1" ht="21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7"/>
      <c r="L14" s="77"/>
      <c r="M14" s="76"/>
      <c r="N14" s="76"/>
    </row>
    <row r="15" spans="1:14" ht="21" customHeight="1" x14ac:dyDescent="0.25">
      <c r="A15" s="30">
        <f>IF(MONTH($A$1)&lt;&gt;MONTH($A$1-WEEKDAY($A$1,Start_Day)+(COLUMN(A15)-COLUMN($A$15)+22)),"",$A$1-WEEKDAY($A$1,Start_Day)+(COLUMN(A15)-COLUMN($A$15)+22))</f>
        <v>43086</v>
      </c>
      <c r="B15" s="28" t="str">
        <f>IF(ISERROR(MATCH(A15,date_of_event,0)),"",INDEX(events,MATCH(A15,date_of_event,0)))</f>
        <v/>
      </c>
      <c r="C15" s="30">
        <f>IF(MONTH($A$1)&lt;&gt;MONTH($A$1-WEEKDAY($A$1,Start_Day)+(COLUMN(B15)-COLUMN($A$15)+22)),"",$A$1-WEEKDAY($A$1,Start_Day)+(COLUMN(B15)-COLUMN($A$15)+22))</f>
        <v>43087</v>
      </c>
      <c r="D15" s="28" t="str">
        <f>IF(ISERROR(MATCH(C15,date_of_event,0)),"",INDEX(events,MATCH(C15,date_of_event,0)))</f>
        <v/>
      </c>
      <c r="E15" s="30">
        <f>IF(MONTH($A$1)&lt;&gt;MONTH($A$1-WEEKDAY($A$1,Start_Day)+(COLUMN(C15)-COLUMN($A$15)+22)),"",$A$1-WEEKDAY($A$1,Start_Day)+(COLUMN(C15)-COLUMN($A$15)+22))</f>
        <v>43088</v>
      </c>
      <c r="F15" s="28" t="str">
        <f>IF(ISERROR(MATCH(E15,date_of_event,0)),"",INDEX(events,MATCH(E15,date_of_event,0)))</f>
        <v/>
      </c>
      <c r="G15" s="30">
        <f>IF(MONTH($A$1)&lt;&gt;MONTH($A$1-WEEKDAY($A$1,Start_Day)+(COLUMN(D15)-COLUMN($A$15)+22)),"",$A$1-WEEKDAY($A$1,Start_Day)+(COLUMN(D15)-COLUMN($A$15)+22))</f>
        <v>43089</v>
      </c>
      <c r="H15" s="28" t="str">
        <f>IF(ISERROR(MATCH(G15,date_of_event,0)),"",INDEX(events,MATCH(G15,date_of_event,0)))</f>
        <v/>
      </c>
      <c r="I15" s="30">
        <f>IF(MONTH($A$1)&lt;&gt;MONTH($A$1-WEEKDAY($A$1,Start_Day)+(COLUMN(E15)-COLUMN($A$15)+22)),"",$A$1-WEEKDAY($A$1,Start_Day)+(COLUMN(E15)-COLUMN($A$15)+22))</f>
        <v>43090</v>
      </c>
      <c r="J15" s="28" t="str">
        <f>IF(ISERROR(MATCH(I15,date_of_event,0)),"",INDEX(events,MATCH(I15,date_of_event,0)))</f>
        <v/>
      </c>
      <c r="K15" s="30">
        <f>IF(MONTH($A$1)&lt;&gt;MONTH($A$1-WEEKDAY($A$1,Start_Day)+(COLUMN(F15)-COLUMN($A$15)+22)),"",$A$1-WEEKDAY($A$1,Start_Day)+(COLUMN(F15)-COLUMN($A$15)+22))</f>
        <v>43091</v>
      </c>
      <c r="L15" s="28" t="str">
        <f>IF(ISERROR(MATCH(K15,date_of_event,0)),"",INDEX(events,MATCH(K15,date_of_event,0)))</f>
        <v/>
      </c>
      <c r="M15" s="31">
        <f>IF(MONTH($A$1)&lt;&gt;MONTH($A$1-WEEKDAY($A$1,Start_Day)+(COLUMN(G15)-COLUMN($A$15)+22)),"",$A$1-WEEKDAY($A$1,Start_Day)+(COLUMN(G15)-COLUMN($A$15)+22))</f>
        <v>43092</v>
      </c>
      <c r="N15" s="29" t="str">
        <f>IF(ISERROR(MATCH(M15,date_of_event,0)),"",INDEX(events,MATCH(M15,date_of_event,0)))</f>
        <v/>
      </c>
    </row>
    <row r="16" spans="1:14" s="26" customFormat="1" ht="21" customHeight="1" x14ac:dyDescent="0.25">
      <c r="A16" s="72" t="str">
        <f>IF(ISERROR(MATCH(A15,date_of_per_event,0)),"",INDEX(personal_events,MATCH(A15,date_of_per_event,0)))</f>
        <v/>
      </c>
      <c r="B16" s="72"/>
      <c r="C16" s="72" t="str">
        <f>IF(ISERROR(MATCH(C15,date_of_per_event,0)),"",INDEX(personal_events,MATCH(C15,date_of_per_event,0)))</f>
        <v/>
      </c>
      <c r="D16" s="72"/>
      <c r="E16" s="72" t="str">
        <f>IF(ISERROR(MATCH(E15,date_of_per_event,0)),"",INDEX(personal_events,MATCH(E15,date_of_per_event,0)))</f>
        <v/>
      </c>
      <c r="F16" s="72"/>
      <c r="G16" s="72" t="str">
        <f>IF(ISERROR(MATCH(G15,date_of_per_event,0)),"",INDEX(personal_events,MATCH(G15,date_of_per_event,0)))</f>
        <v/>
      </c>
      <c r="H16" s="72"/>
      <c r="I16" s="72" t="str">
        <f>IF(ISERROR(MATCH(I15,date_of_per_event,0)),"",INDEX(personal_events,MATCH(I15,date_of_per_event,0)))</f>
        <v/>
      </c>
      <c r="J16" s="72"/>
      <c r="K16" s="72" t="str">
        <f>IF(ISERROR(MATCH(K15,date_of_per_event,0)),"",INDEX(personal_events,MATCH(K15,date_of_per_event,0)))</f>
        <v/>
      </c>
      <c r="L16" s="72"/>
      <c r="M16" s="73" t="str">
        <f>IF(ISERROR(MATCH(M15,date_of_per_event,0)),"",INDEX(personal_events,MATCH(M15,date_of_per_event,0)))</f>
        <v/>
      </c>
      <c r="N16" s="73"/>
    </row>
    <row r="17" spans="1:17" s="26" customFormat="1" ht="21" customHeight="1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  <c r="N17" s="73"/>
    </row>
    <row r="18" spans="1:17" s="26" customFormat="1" ht="21" customHeight="1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76"/>
    </row>
    <row r="19" spans="1:17" ht="21" customHeight="1" x14ac:dyDescent="0.25">
      <c r="A19" s="30">
        <f>IF(MONTH($A$1)&lt;&gt;MONTH($A$1-WEEKDAY($A$1,Start_Day)+(COLUMN(A19)-COLUMN($A$19)+29)),"",$A$1-WEEKDAY($A$1,Start_Day)+(COLUMN(A19)-COLUMN($A$19)+29))</f>
        <v>43093</v>
      </c>
      <c r="B19" s="28" t="str">
        <f>IF(ISERROR(MATCH(A19,date_of_event,0)),"",INDEX(events,MATCH(A19,date_of_event,0)))</f>
        <v>Christmas Eve</v>
      </c>
      <c r="C19" s="30">
        <f>IF(MONTH($A$1)&lt;&gt;MONTH($A$1-WEEKDAY($A$1,Start_Day)+(COLUMN(B19)-COLUMN($A$19)+29)),"",$A$1-WEEKDAY($A$1,Start_Day)+(COLUMN(B19)-COLUMN($A$19)+29))</f>
        <v>43094</v>
      </c>
      <c r="D19" s="28" t="str">
        <f>IF(ISERROR(MATCH(C19,date_of_event,0)),"",INDEX(events,MATCH(C19,date_of_event,0)))</f>
        <v>Christmas Day</v>
      </c>
      <c r="E19" s="30">
        <f>IF(MONTH($A$1)&lt;&gt;MONTH($A$1-WEEKDAY($A$1,Start_Day)+(COLUMN(C19)-COLUMN($A$19)+29)),"",$A$1-WEEKDAY($A$1,Start_Day)+(COLUMN(C19)-COLUMN($A$19)+29))</f>
        <v>43095</v>
      </c>
      <c r="F19" s="28" t="str">
        <f>IF(ISERROR(MATCH(E19,date_of_event,0)),"",INDEX(events,MATCH(E19,date_of_event,0)))</f>
        <v/>
      </c>
      <c r="G19" s="30">
        <f>IF(MONTH($A$1)&lt;&gt;MONTH($A$1-WEEKDAY($A$1,Start_Day)+(COLUMN(D19)-COLUMN($A$19)+29)),"",$A$1-WEEKDAY($A$1,Start_Day)+(COLUMN(D19)-COLUMN($A$19)+29))</f>
        <v>43096</v>
      </c>
      <c r="H19" s="28" t="str">
        <f>IF(ISERROR(MATCH(G19,date_of_event,0)),"",INDEX(events,MATCH(G19,date_of_event,0)))</f>
        <v/>
      </c>
      <c r="I19" s="30">
        <f>IF(MONTH($A$1)&lt;&gt;MONTH($A$1-WEEKDAY($A$1,Start_Day)+(COLUMN(E19)-COLUMN($A$19)+29)),"",$A$1-WEEKDAY($A$1,Start_Day)+(COLUMN(E19)-COLUMN($A$19)+29))</f>
        <v>43097</v>
      </c>
      <c r="J19" s="28" t="str">
        <f>IF(ISERROR(MATCH(I19,date_of_event,0)),"",INDEX(events,MATCH(I19,date_of_event,0)))</f>
        <v/>
      </c>
      <c r="K19" s="30">
        <f>IF(MONTH($A$1)&lt;&gt;MONTH($A$1-WEEKDAY($A$1,Start_Day)+(COLUMN(F19)-COLUMN($A$19)+29)),"",$A$1-WEEKDAY($A$1,Start_Day)+(COLUMN(F19)-COLUMN($A$19)+29))</f>
        <v>43098</v>
      </c>
      <c r="L19" s="28" t="str">
        <f>IF(ISERROR(MATCH(K19,date_of_event,0)),"",INDEX(events,MATCH(K19,date_of_event,0)))</f>
        <v/>
      </c>
      <c r="M19" s="31">
        <f>IF(MONTH($A$1)&lt;&gt;MONTH($A$1-WEEKDAY($A$1,Start_Day)+(COLUMN(G19)-COLUMN($A$19)+29)),"",$A$1-WEEKDAY($A$1,Start_Day)+(COLUMN(G19)-COLUMN($A$19)+29))</f>
        <v>43099</v>
      </c>
      <c r="N19" s="29" t="str">
        <f>IF(ISERROR(MATCH(M19,date_of_event,0)),"",INDEX(events,MATCH(M19,date_of_event,0)))</f>
        <v/>
      </c>
    </row>
    <row r="20" spans="1:17" s="26" customFormat="1" ht="21" customHeight="1" x14ac:dyDescent="0.25">
      <c r="A20" s="72" t="str">
        <f>IF(ISERROR(MATCH(A19,date_of_per_event,0)),"",INDEX(personal_events,MATCH(A19,date_of_per_event,0)))</f>
        <v/>
      </c>
      <c r="B20" s="72"/>
      <c r="C20" s="72" t="str">
        <f>IF(ISERROR(MATCH(C19,date_of_per_event,0)),"",INDEX(personal_events,MATCH(C19,date_of_per_event,0)))</f>
        <v/>
      </c>
      <c r="D20" s="72"/>
      <c r="E20" s="72" t="str">
        <f>IF(ISERROR(MATCH(E19,date_of_per_event,0)),"",INDEX(personal_events,MATCH(E19,date_of_per_event,0)))</f>
        <v/>
      </c>
      <c r="F20" s="72"/>
      <c r="G20" s="72" t="str">
        <f>IF(ISERROR(MATCH(G19,date_of_per_event,0)),"",INDEX(personal_events,MATCH(G19,date_of_per_event,0)))</f>
        <v/>
      </c>
      <c r="H20" s="72"/>
      <c r="I20" s="72" t="str">
        <f>IF(ISERROR(MATCH(I19,date_of_per_event,0)),"",INDEX(personal_events,MATCH(I19,date_of_per_event,0)))</f>
        <v/>
      </c>
      <c r="J20" s="72"/>
      <c r="K20" s="72" t="str">
        <f>IF(ISERROR(MATCH(K19,date_of_per_event,0)),"",INDEX(personal_events,MATCH(K19,date_of_per_event,0)))</f>
        <v/>
      </c>
      <c r="L20" s="72"/>
      <c r="M20" s="73" t="str">
        <f>IF(ISERROR(MATCH(M19,date_of_per_event,0)),"",INDEX(personal_events,MATCH(M19,date_of_per_event,0)))</f>
        <v/>
      </c>
      <c r="N20" s="73"/>
    </row>
    <row r="21" spans="1:17" s="26" customFormat="1" ht="21" customHeight="1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73"/>
    </row>
    <row r="22" spans="1:17" s="26" customFormat="1" ht="21" customHeight="1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76"/>
    </row>
    <row r="23" spans="1:17" ht="21" customHeight="1" x14ac:dyDescent="0.25">
      <c r="A23" s="30">
        <f>IF(MONTH($A$1)&lt;&gt;MONTH($A$1-WEEKDAY($A$1,Start_Day)+(COLUMN(A23)-COLUMN($A$23)+36)),"",$A$1-WEEKDAY($A$1,Start_Day)+(COLUMN(A23)-COLUMN($A$23)+36))</f>
        <v>43100</v>
      </c>
      <c r="B23" s="28" t="str">
        <f>IF(ISERROR(MATCH(A23,date_of_event,0)),"",INDEX(events,MATCH(A23,date_of_event,0)))</f>
        <v>New Year's Eve</v>
      </c>
      <c r="C23" s="30" t="str">
        <f>IF(MONTH($A$1)&lt;&gt;MONTH($A$1-WEEKDAY($A$1,Start_Day)+(COLUMN(B23)-COLUMN($A$23)+36)),"",$A$1-WEEKDAY($A$1,Start_Day)+(COLUMN(B23)-COLUMN($A$23)+36))</f>
        <v/>
      </c>
      <c r="D23" s="28" t="str">
        <f>IF(ISERROR(MATCH(C23,date_of_event,0)),"",INDEX(events,MATCH(C23,date_of_event,0)))</f>
        <v/>
      </c>
      <c r="E23" s="30" t="str">
        <f>IF(MONTH($A$1)&lt;&gt;MONTH($A$1-WEEKDAY($A$1,Start_Day)+(COLUMN(C23)-COLUMN($A$23)+36)),"",$A$1-WEEKDAY($A$1,Start_Day)+(COLUMN(C23)-COLUMN($A$23)+36))</f>
        <v/>
      </c>
      <c r="F23" s="28" t="str">
        <f>IF(ISERROR(MATCH(E23,date_of_event,0)),"",INDEX(events,MATCH(E23,date_of_event,0)))</f>
        <v/>
      </c>
      <c r="G23" s="30" t="str">
        <f>IF(MONTH($A$1)&lt;&gt;MONTH($A$1-WEEKDAY($A$1,Start_Day)+(COLUMN(D23)-COLUMN($A$23)+36)),"",$A$1-WEEKDAY($A$1,Start_Day)+(COLUMN(D23)-COLUMN($A$23)+36))</f>
        <v/>
      </c>
      <c r="H23" s="28" t="str">
        <f>IF(ISERROR(MATCH(G23,date_of_event,0)),"",INDEX(events,MATCH(G23,date_of_event,0)))</f>
        <v/>
      </c>
      <c r="I23" s="30" t="str">
        <f>IF(MONTH($A$1)&lt;&gt;MONTH($A$1-WEEKDAY($A$1,Start_Day)+(COLUMN(E23)-COLUMN($A$23)+36)),"",$A$1-WEEKDAY($A$1,Start_Day)+(COLUMN(E23)-COLUMN($A$23)+36))</f>
        <v/>
      </c>
      <c r="J23" s="28" t="str">
        <f>IF(ISERROR(MATCH(I23,date_of_event,0)),"",INDEX(events,MATCH(I23,date_of_event,0)))</f>
        <v/>
      </c>
      <c r="K23" s="30" t="str">
        <f>IF(MONTH($A$1)&lt;&gt;MONTH($A$1-WEEKDAY($A$1,Start_Day)+(COLUMN(F23)-COLUMN($A$23)+36)),"",$A$1-WEEKDAY($A$1,Start_Day)+(COLUMN(F23)-COLUMN($A$23)+36))</f>
        <v/>
      </c>
      <c r="L23" s="28" t="str">
        <f>IF(ISERROR(MATCH(K23,date_of_event,0)),"",INDEX(events,MATCH(K23,date_of_event,0)))</f>
        <v/>
      </c>
      <c r="M23" s="31" t="str">
        <f>IF(MONTH($A$1)&lt;&gt;MONTH($A$1-WEEKDAY($A$1,Start_Day)+(COLUMN(G23)-COLUMN($A$23)+36)),"",$A$1-WEEKDAY($A$1,Start_Day)+(COLUMN(G23)-COLUMN($A$23)+36))</f>
        <v/>
      </c>
      <c r="N23" s="29" t="str">
        <f>IF(ISERROR(MATCH(M23,date_of_event,0)),"",INDEX(events,MATCH(M23,date_of_event,0)))</f>
        <v/>
      </c>
    </row>
    <row r="24" spans="1:17" s="26" customFormat="1" ht="21" customHeight="1" x14ac:dyDescent="0.25">
      <c r="A24" s="71" t="str">
        <f>IF(ISERROR(MATCH(A23,date_of_per_event,0)),"",INDEX(personal_events,MATCH(A23,date_of_per_event,0)))</f>
        <v/>
      </c>
      <c r="B24" s="71"/>
      <c r="C24" s="72" t="str">
        <f>IF(ISERROR(MATCH(C23,date_of_per_event,0)),"",INDEX(personal_events,MATCH(C23,date_of_per_event,0)))</f>
        <v/>
      </c>
      <c r="D24" s="72"/>
      <c r="E24" s="72" t="str">
        <f>IF(ISERROR(MATCH(E23,date_of_per_event,0)),"",INDEX(personal_events,MATCH(E23,date_of_per_event,0)))</f>
        <v/>
      </c>
      <c r="F24" s="72"/>
      <c r="G24" s="72" t="str">
        <f>IF(ISERROR(MATCH(G23,date_of_per_event,0)),"",INDEX(personal_events,MATCH(G23,date_of_per_event,0)))</f>
        <v/>
      </c>
      <c r="H24" s="72"/>
      <c r="I24" s="72" t="str">
        <f>IF(ISERROR(MATCH(I23,date_of_per_event,0)),"",INDEX(personal_events,MATCH(I23,date_of_per_event,0)))</f>
        <v/>
      </c>
      <c r="J24" s="72"/>
      <c r="K24" s="72" t="str">
        <f>IF(ISERROR(MATCH(K23,date_of_per_event,0)),"",INDEX(personal_events,MATCH(K23,date_of_per_event,0)))</f>
        <v/>
      </c>
      <c r="L24" s="72"/>
      <c r="M24" s="73" t="str">
        <f>IF(ISERROR(MATCH(M23,date_of_per_event,0)),"",INDEX(personal_events,MATCH(M23,date_of_per_event,0)))</f>
        <v/>
      </c>
      <c r="N24" s="73"/>
    </row>
    <row r="25" spans="1:17" s="26" customFormat="1" ht="21" customHeight="1" x14ac:dyDescent="0.25">
      <c r="A25" s="71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73"/>
    </row>
    <row r="26" spans="1:17" s="26" customFormat="1" ht="21" customHeight="1" x14ac:dyDescent="0.25">
      <c r="A26" s="89"/>
      <c r="B26" s="89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76"/>
    </row>
    <row r="27" spans="1:17" ht="6.95" customHeight="1" x14ac:dyDescent="0.25">
      <c r="A27" s="79"/>
      <c r="B27" s="79"/>
      <c r="C27" s="79"/>
      <c r="D27" s="32"/>
      <c r="E27" s="1"/>
      <c r="F27" s="1"/>
      <c r="G27" s="1"/>
      <c r="H27" s="1"/>
      <c r="I27" s="1"/>
      <c r="J27" s="1"/>
      <c r="K27" s="79"/>
      <c r="L27" s="79"/>
      <c r="M27" s="79"/>
      <c r="N27" s="32"/>
    </row>
    <row r="28" spans="1:17" ht="18" customHeight="1" x14ac:dyDescent="0.25">
      <c r="A28" s="79"/>
      <c r="B28" s="79"/>
      <c r="C28" s="79"/>
      <c r="D28" s="32"/>
      <c r="E28" s="84" t="s">
        <v>35</v>
      </c>
      <c r="F28" s="84"/>
      <c r="G28" s="84"/>
      <c r="H28" s="84"/>
      <c r="I28" s="84"/>
      <c r="J28" s="84"/>
      <c r="K28" s="79"/>
      <c r="L28" s="79"/>
      <c r="M28" s="79"/>
      <c r="N28" s="32"/>
    </row>
    <row r="29" spans="1:17" ht="18" customHeight="1" x14ac:dyDescent="0.25">
      <c r="A29" s="79"/>
      <c r="B29" s="79"/>
      <c r="C29" s="79"/>
      <c r="D29" s="32"/>
      <c r="E29" s="85"/>
      <c r="F29" s="86"/>
      <c r="G29" s="86"/>
      <c r="H29" s="86"/>
      <c r="I29" s="86"/>
      <c r="J29" s="87"/>
      <c r="K29" s="79"/>
      <c r="L29" s="79"/>
      <c r="M29" s="79"/>
      <c r="N29" s="32"/>
      <c r="Q29" s="1"/>
    </row>
    <row r="30" spans="1:17" s="27" customFormat="1" ht="18" customHeight="1" x14ac:dyDescent="0.25">
      <c r="A30" s="79"/>
      <c r="B30" s="79"/>
      <c r="C30" s="79"/>
      <c r="D30" s="32"/>
      <c r="E30" s="92"/>
      <c r="F30" s="93"/>
      <c r="G30" s="93"/>
      <c r="H30" s="93"/>
      <c r="I30" s="93"/>
      <c r="J30" s="94"/>
      <c r="K30" s="79"/>
      <c r="L30" s="79"/>
      <c r="M30" s="79"/>
      <c r="N30" s="32"/>
    </row>
    <row r="31" spans="1:17" ht="18" customHeight="1" x14ac:dyDescent="0.25">
      <c r="A31" s="79"/>
      <c r="B31" s="79"/>
      <c r="C31" s="79"/>
      <c r="D31" s="32"/>
      <c r="E31" s="92"/>
      <c r="F31" s="93"/>
      <c r="G31" s="93"/>
      <c r="H31" s="93"/>
      <c r="I31" s="93"/>
      <c r="J31" s="94"/>
      <c r="K31" s="79"/>
      <c r="L31" s="79"/>
      <c r="M31" s="79"/>
      <c r="N31" s="32"/>
    </row>
    <row r="32" spans="1:17" ht="18" customHeight="1" x14ac:dyDescent="0.25">
      <c r="A32" s="79"/>
      <c r="B32" s="79"/>
      <c r="C32" s="79"/>
      <c r="D32" s="32"/>
      <c r="E32" s="91"/>
      <c r="F32" s="91"/>
      <c r="G32" s="91"/>
      <c r="H32" s="91"/>
      <c r="I32" s="91"/>
      <c r="J32" s="91"/>
      <c r="K32" s="79"/>
      <c r="L32" s="79"/>
      <c r="M32" s="79"/>
      <c r="N32" s="32"/>
    </row>
    <row r="33" spans="1:14" ht="18" customHeight="1" x14ac:dyDescent="0.25">
      <c r="A33" s="79"/>
      <c r="B33" s="79"/>
      <c r="C33" s="79"/>
      <c r="D33" s="32"/>
      <c r="E33" s="92"/>
      <c r="F33" s="93"/>
      <c r="G33" s="93"/>
      <c r="H33" s="93"/>
      <c r="I33" s="93"/>
      <c r="J33" s="94"/>
      <c r="K33" s="79"/>
      <c r="L33" s="79"/>
      <c r="M33" s="79"/>
      <c r="N33" s="32"/>
    </row>
    <row r="34" spans="1:14" ht="18" customHeight="1" x14ac:dyDescent="0.25">
      <c r="A34" s="32"/>
      <c r="B34" s="32"/>
      <c r="C34" s="32"/>
      <c r="D34" s="32"/>
      <c r="E34" s="95"/>
      <c r="F34" s="96"/>
      <c r="G34" s="96"/>
      <c r="H34" s="96"/>
      <c r="I34" s="96"/>
      <c r="J34" s="97"/>
      <c r="K34" s="32"/>
      <c r="L34" s="32"/>
      <c r="M34" s="32"/>
      <c r="N34" s="32"/>
    </row>
    <row r="35" spans="1:14" s="19" customFormat="1" ht="18" customHeight="1" x14ac:dyDescent="0.2">
      <c r="A35" s="80" t="s">
        <v>86</v>
      </c>
      <c r="B35" s="80"/>
      <c r="C35" s="80"/>
      <c r="D35" s="80"/>
      <c r="E35" s="33"/>
      <c r="F35" s="33"/>
      <c r="G35" s="33"/>
      <c r="H35" s="33"/>
      <c r="I35" s="33"/>
      <c r="J35" s="33"/>
      <c r="K35" s="81" t="str">
        <f ca="1">"© "&amp;YEAR(TODAY())&amp;" Spreadsheet123 LTD. All rights reserved"</f>
        <v>© 2017 Spreadsheet123 LTD. All rights reserved</v>
      </c>
      <c r="L35" s="81"/>
      <c r="M35" s="81"/>
      <c r="N35" s="81"/>
    </row>
  </sheetData>
  <mergeCells count="145">
    <mergeCell ref="A21:B21"/>
    <mergeCell ref="C21:D21"/>
    <mergeCell ref="E21:F21"/>
    <mergeCell ref="G21:H21"/>
    <mergeCell ref="I21:J21"/>
    <mergeCell ref="K21:L21"/>
    <mergeCell ref="M21:N21"/>
    <mergeCell ref="A20:B20"/>
    <mergeCell ref="A25:B25"/>
    <mergeCell ref="C25:D25"/>
    <mergeCell ref="E25:F25"/>
    <mergeCell ref="G25:H25"/>
    <mergeCell ref="A24:B24"/>
    <mergeCell ref="C24:D24"/>
    <mergeCell ref="E24:F24"/>
    <mergeCell ref="G24:H24"/>
    <mergeCell ref="C22:D22"/>
    <mergeCell ref="C20:D20"/>
    <mergeCell ref="E20:F20"/>
    <mergeCell ref="G20:H20"/>
    <mergeCell ref="C16:D16"/>
    <mergeCell ref="E16:F16"/>
    <mergeCell ref="G16:H16"/>
    <mergeCell ref="C17:D17"/>
    <mergeCell ref="E17:F17"/>
    <mergeCell ref="G17:H17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C9:D9"/>
    <mergeCell ref="E9:F9"/>
    <mergeCell ref="G9:H9"/>
    <mergeCell ref="C8:D8"/>
    <mergeCell ref="E8:F8"/>
    <mergeCell ref="I9:J9"/>
    <mergeCell ref="I8:J8"/>
    <mergeCell ref="M18:N18"/>
    <mergeCell ref="M14:N14"/>
    <mergeCell ref="M17:N17"/>
    <mergeCell ref="M16:N16"/>
    <mergeCell ref="I16:J16"/>
    <mergeCell ref="C12:D12"/>
    <mergeCell ref="E12:F12"/>
    <mergeCell ref="G12:H12"/>
    <mergeCell ref="I17:J17"/>
    <mergeCell ref="C13:D13"/>
    <mergeCell ref="M10:N10"/>
    <mergeCell ref="C18:D18"/>
    <mergeCell ref="G13:H13"/>
    <mergeCell ref="I13:J13"/>
    <mergeCell ref="M6:N6"/>
    <mergeCell ref="M8:N8"/>
    <mergeCell ref="M13:N13"/>
    <mergeCell ref="I12:J12"/>
    <mergeCell ref="K12:L12"/>
    <mergeCell ref="M12:N12"/>
    <mergeCell ref="K9:L9"/>
    <mergeCell ref="M9:N9"/>
    <mergeCell ref="K6:L6"/>
    <mergeCell ref="K8:L8"/>
    <mergeCell ref="K22:L22"/>
    <mergeCell ref="K26:L26"/>
    <mergeCell ref="M26:N26"/>
    <mergeCell ref="M22:N22"/>
    <mergeCell ref="K25:L25"/>
    <mergeCell ref="M25:N25"/>
    <mergeCell ref="K24:L24"/>
    <mergeCell ref="M24:N24"/>
    <mergeCell ref="K10:L10"/>
    <mergeCell ref="K14:L14"/>
    <mergeCell ref="K18:L18"/>
    <mergeCell ref="K13:L13"/>
    <mergeCell ref="K17:L17"/>
    <mergeCell ref="K16:L16"/>
    <mergeCell ref="K20:L20"/>
    <mergeCell ref="M20:N20"/>
    <mergeCell ref="G26:H26"/>
    <mergeCell ref="I6:J6"/>
    <mergeCell ref="I10:J10"/>
    <mergeCell ref="I14:J14"/>
    <mergeCell ref="I18:J18"/>
    <mergeCell ref="I22:J22"/>
    <mergeCell ref="I26:J26"/>
    <mergeCell ref="I20:J20"/>
    <mergeCell ref="I25:J25"/>
    <mergeCell ref="I24:J24"/>
    <mergeCell ref="E32:J32"/>
    <mergeCell ref="E33:J33"/>
    <mergeCell ref="E34:J34"/>
    <mergeCell ref="C14:D14"/>
    <mergeCell ref="A6:B6"/>
    <mergeCell ref="A10:B10"/>
    <mergeCell ref="A14:B14"/>
    <mergeCell ref="A18:B18"/>
    <mergeCell ref="A8:B8"/>
    <mergeCell ref="A13:B13"/>
    <mergeCell ref="A17:B17"/>
    <mergeCell ref="A16:B16"/>
    <mergeCell ref="A9:B9"/>
    <mergeCell ref="A12:B12"/>
    <mergeCell ref="E6:F6"/>
    <mergeCell ref="E10:F10"/>
    <mergeCell ref="E14:F14"/>
    <mergeCell ref="E18:F18"/>
    <mergeCell ref="G6:H6"/>
    <mergeCell ref="G10:H10"/>
    <mergeCell ref="G14:H14"/>
    <mergeCell ref="G18:H18"/>
    <mergeCell ref="G8:H8"/>
    <mergeCell ref="E13:F13"/>
    <mergeCell ref="C26:D26"/>
    <mergeCell ref="E22:F22"/>
    <mergeCell ref="E26:F26"/>
    <mergeCell ref="G22:H22"/>
    <mergeCell ref="A1:N1"/>
    <mergeCell ref="A27:C33"/>
    <mergeCell ref="K27:M33"/>
    <mergeCell ref="A35:D35"/>
    <mergeCell ref="K35:N35"/>
    <mergeCell ref="I2:J2"/>
    <mergeCell ref="K2:L2"/>
    <mergeCell ref="M2:N2"/>
    <mergeCell ref="E28:J28"/>
    <mergeCell ref="E29:J29"/>
    <mergeCell ref="E30:J30"/>
    <mergeCell ref="E31:J31"/>
    <mergeCell ref="A2:B2"/>
    <mergeCell ref="C2:D2"/>
    <mergeCell ref="E2:F2"/>
    <mergeCell ref="G2:H2"/>
    <mergeCell ref="A22:B22"/>
    <mergeCell ref="A26:B26"/>
    <mergeCell ref="C6:D6"/>
    <mergeCell ref="C10:D10"/>
  </mergeCells>
  <phoneticPr fontId="2" type="noConversion"/>
  <conditionalFormatting sqref="A15:B18">
    <cfRule type="expression" dxfId="58" priority="1" stopIfTrue="1">
      <formula>LEN(TRIM($A$15))=0</formula>
    </cfRule>
    <cfRule type="expression" dxfId="57" priority="2" stopIfTrue="1">
      <formula>$A$2="Sun"</formula>
    </cfRule>
  </conditionalFormatting>
  <conditionalFormatting sqref="A19:B22">
    <cfRule type="expression" dxfId="56" priority="3" stopIfTrue="1">
      <formula>LEN(TRIM($A$19))=0</formula>
    </cfRule>
    <cfRule type="expression" dxfId="55" priority="4" stopIfTrue="1">
      <formula>$A$2="Sun"</formula>
    </cfRule>
  </conditionalFormatting>
  <conditionalFormatting sqref="A23:B26">
    <cfRule type="expression" dxfId="54" priority="5" stopIfTrue="1">
      <formula>LEN(TRIM($A$23))=0</formula>
    </cfRule>
    <cfRule type="expression" dxfId="53" priority="6" stopIfTrue="1">
      <formula>$A$2="Sun"</formula>
    </cfRule>
  </conditionalFormatting>
  <conditionalFormatting sqref="C23:D26">
    <cfRule type="expression" dxfId="52" priority="7" stopIfTrue="1">
      <formula>LEN(TRIM($C$23))=0</formula>
    </cfRule>
  </conditionalFormatting>
  <conditionalFormatting sqref="C19:D22">
    <cfRule type="expression" dxfId="51" priority="8" stopIfTrue="1">
      <formula>LEN(TRIM($C$19))=0</formula>
    </cfRule>
  </conditionalFormatting>
  <conditionalFormatting sqref="C15:D18">
    <cfRule type="expression" dxfId="50" priority="9" stopIfTrue="1">
      <formula>LEN(TRIM($C$15))=0</formula>
    </cfRule>
  </conditionalFormatting>
  <conditionalFormatting sqref="E23:F26">
    <cfRule type="expression" dxfId="49" priority="10" stopIfTrue="1">
      <formula>LEN(TRIM($E$23))=0</formula>
    </cfRule>
  </conditionalFormatting>
  <conditionalFormatting sqref="E19:F22">
    <cfRule type="expression" dxfId="48" priority="11" stopIfTrue="1">
      <formula>LEN(TRIM($E$19))=0</formula>
    </cfRule>
  </conditionalFormatting>
  <conditionalFormatting sqref="E15:F18">
    <cfRule type="expression" dxfId="47" priority="12" stopIfTrue="1">
      <formula>LEN(TRIM($E$15))=0</formula>
    </cfRule>
  </conditionalFormatting>
  <conditionalFormatting sqref="G23:H26">
    <cfRule type="expression" dxfId="46" priority="13" stopIfTrue="1">
      <formula>LEN(TRIM($G$23))=0</formula>
    </cfRule>
  </conditionalFormatting>
  <conditionalFormatting sqref="G19:H22">
    <cfRule type="expression" dxfId="45" priority="14" stopIfTrue="1">
      <formula>LEN(TRIM($G$19))=0</formula>
    </cfRule>
  </conditionalFormatting>
  <conditionalFormatting sqref="G15:H18">
    <cfRule type="expression" dxfId="44" priority="15" stopIfTrue="1">
      <formula>LEN(TRIM($G$15))=0</formula>
    </cfRule>
  </conditionalFormatting>
  <conditionalFormatting sqref="I23:J26">
    <cfRule type="expression" dxfId="43" priority="16" stopIfTrue="1">
      <formula>LEN(TRIM($I$23))=0</formula>
    </cfRule>
  </conditionalFormatting>
  <conditionalFormatting sqref="I19:J22">
    <cfRule type="expression" dxfId="42" priority="17" stopIfTrue="1">
      <formula>LEN(TRIM($I$19))=0</formula>
    </cfRule>
  </conditionalFormatting>
  <conditionalFormatting sqref="I15:J18">
    <cfRule type="expression" dxfId="41" priority="18" stopIfTrue="1">
      <formula>LEN(TRIM($I$15))=0</formula>
    </cfRule>
  </conditionalFormatting>
  <conditionalFormatting sqref="K23:L26">
    <cfRule type="expression" dxfId="40" priority="19" stopIfTrue="1">
      <formula>LEN(TRIM($K$23))=0</formula>
    </cfRule>
    <cfRule type="expression" dxfId="39" priority="20" stopIfTrue="1">
      <formula>$K$2="Sat"</formula>
    </cfRule>
  </conditionalFormatting>
  <conditionalFormatting sqref="K15:L18">
    <cfRule type="expression" dxfId="38" priority="21" stopIfTrue="1">
      <formula>LEN(TRIM($K$15))=0</formula>
    </cfRule>
    <cfRule type="expression" dxfId="37" priority="22" stopIfTrue="1">
      <formula>$K$2="Sat"</formula>
    </cfRule>
  </conditionalFormatting>
  <conditionalFormatting sqref="K19:L22">
    <cfRule type="expression" dxfId="36" priority="23" stopIfTrue="1">
      <formula>LEN(TRIM($K$19))=0</formula>
    </cfRule>
    <cfRule type="expression" dxfId="35" priority="24" stopIfTrue="1">
      <formula>$K$2="Sat"</formula>
    </cfRule>
  </conditionalFormatting>
  <conditionalFormatting sqref="M15:N18">
    <cfRule type="expression" dxfId="34" priority="25" stopIfTrue="1">
      <formula>LEN(TRIM($M$15))=0</formula>
    </cfRule>
  </conditionalFormatting>
  <conditionalFormatting sqref="M19:N22">
    <cfRule type="expression" dxfId="33" priority="26" stopIfTrue="1">
      <formula>LEN(TRIM($M$19))=0</formula>
    </cfRule>
  </conditionalFormatting>
  <conditionalFormatting sqref="M23:N26">
    <cfRule type="expression" dxfId="32" priority="27" stopIfTrue="1">
      <formula>LEN(TRIM($M$23))=0</formula>
    </cfRule>
  </conditionalFormatting>
  <conditionalFormatting sqref="K2:L2">
    <cfRule type="expression" dxfId="31" priority="28" stopIfTrue="1">
      <formula>$K$2="Sat"</formula>
    </cfRule>
  </conditionalFormatting>
  <conditionalFormatting sqref="A3:B6">
    <cfRule type="expression" dxfId="30" priority="29" stopIfTrue="1">
      <formula>LEN(TRIM($A$3))=0</formula>
    </cfRule>
    <cfRule type="expression" dxfId="29" priority="30" stopIfTrue="1">
      <formula>$A$2="Sun"</formula>
    </cfRule>
  </conditionalFormatting>
  <conditionalFormatting sqref="A7:B10">
    <cfRule type="expression" dxfId="28" priority="31" stopIfTrue="1">
      <formula>LEN(TRIM($A$7))=0</formula>
    </cfRule>
    <cfRule type="expression" dxfId="27" priority="32" stopIfTrue="1">
      <formula>$A$2="Sun"</formula>
    </cfRule>
  </conditionalFormatting>
  <conditionalFormatting sqref="A11:B14">
    <cfRule type="expression" dxfId="26" priority="33" stopIfTrue="1">
      <formula>LEN(TRIM($A$11))=0</formula>
    </cfRule>
    <cfRule type="expression" dxfId="25" priority="34" stopIfTrue="1">
      <formula>$A$2="Sun"</formula>
    </cfRule>
  </conditionalFormatting>
  <conditionalFormatting sqref="C3:D6">
    <cfRule type="expression" dxfId="24" priority="35" stopIfTrue="1">
      <formula>LEN(TRIM($C$3))=0</formula>
    </cfRule>
  </conditionalFormatting>
  <conditionalFormatting sqref="C11:D14">
    <cfRule type="expression" dxfId="23" priority="36" stopIfTrue="1">
      <formula>LEN(TRIM($C$11))=0</formula>
    </cfRule>
  </conditionalFormatting>
  <conditionalFormatting sqref="C7:D10">
    <cfRule type="expression" dxfId="22" priority="37" stopIfTrue="1">
      <formula>LEN(TRIM($C$7))=0</formula>
    </cfRule>
  </conditionalFormatting>
  <conditionalFormatting sqref="E11:F14">
    <cfRule type="expression" dxfId="21" priority="38" stopIfTrue="1">
      <formula>LEN(TRIM($E$11))=0</formula>
    </cfRule>
  </conditionalFormatting>
  <conditionalFormatting sqref="E7:F10">
    <cfRule type="expression" dxfId="20" priority="39" stopIfTrue="1">
      <formula>LEN(TRIM($E$7))=0</formula>
    </cfRule>
  </conditionalFormatting>
  <conditionalFormatting sqref="E3:F6">
    <cfRule type="expression" dxfId="19" priority="40" stopIfTrue="1">
      <formula>LEN(TRIM($E$3))=0</formula>
    </cfRule>
  </conditionalFormatting>
  <conditionalFormatting sqref="G11:H14">
    <cfRule type="expression" dxfId="18" priority="41" stopIfTrue="1">
      <formula>LEN(TRIM($G$11))=0</formula>
    </cfRule>
  </conditionalFormatting>
  <conditionalFormatting sqref="G7:H10">
    <cfRule type="expression" dxfId="17" priority="42" stopIfTrue="1">
      <formula>LEN(TRIM($G$7))=0</formula>
    </cfRule>
  </conditionalFormatting>
  <conditionalFormatting sqref="G3:H6">
    <cfRule type="expression" dxfId="16" priority="43" stopIfTrue="1">
      <formula>LEN(TRIM($G$3))=0</formula>
    </cfRule>
  </conditionalFormatting>
  <conditionalFormatting sqref="I11:J14">
    <cfRule type="expression" dxfId="15" priority="44" stopIfTrue="1">
      <formula>LEN(TRIM($I$11))=0</formula>
    </cfRule>
  </conditionalFormatting>
  <conditionalFormatting sqref="I7:J10">
    <cfRule type="expression" dxfId="14" priority="45" stopIfTrue="1">
      <formula>LEN(TRIM($I$7))=0</formula>
    </cfRule>
  </conditionalFormatting>
  <conditionalFormatting sqref="I3:J6">
    <cfRule type="expression" dxfId="13" priority="46" stopIfTrue="1">
      <formula>LEN(TRIM($I$3))=0</formula>
    </cfRule>
  </conditionalFormatting>
  <conditionalFormatting sqref="K11:L14">
    <cfRule type="expression" dxfId="12" priority="47" stopIfTrue="1">
      <formula>LEN(TRIM($K$11))=0</formula>
    </cfRule>
    <cfRule type="expression" dxfId="11" priority="48" stopIfTrue="1">
      <formula>$K$2="Sat"</formula>
    </cfRule>
  </conditionalFormatting>
  <conditionalFormatting sqref="K7:L10">
    <cfRule type="expression" dxfId="10" priority="49" stopIfTrue="1">
      <formula>LEN(TRIM($K$7))=0</formula>
    </cfRule>
    <cfRule type="expression" dxfId="9" priority="50" stopIfTrue="1">
      <formula>$K$2="Sat"</formula>
    </cfRule>
  </conditionalFormatting>
  <conditionalFormatting sqref="K3:L6">
    <cfRule type="expression" dxfId="8" priority="51" stopIfTrue="1">
      <formula>LEN(TRIM($K$3))=0</formula>
    </cfRule>
    <cfRule type="expression" dxfId="7" priority="52" stopIfTrue="1">
      <formula>$K$2="Sat"</formula>
    </cfRule>
  </conditionalFormatting>
  <conditionalFormatting sqref="A2:B2">
    <cfRule type="expression" dxfId="6" priority="53" stopIfTrue="1">
      <formula>$A$2="Sun"</formula>
    </cfRule>
  </conditionalFormatting>
  <conditionalFormatting sqref="M3:N6">
    <cfRule type="expression" dxfId="5" priority="54" stopIfTrue="1">
      <formula>LEN(TRIM($M$3))=0</formula>
    </cfRule>
  </conditionalFormatting>
  <conditionalFormatting sqref="M7:N10">
    <cfRule type="expression" dxfId="4" priority="55" stopIfTrue="1">
      <formula>LEN(TRIM($M$7))=0</formula>
    </cfRule>
  </conditionalFormatting>
  <conditionalFormatting sqref="M11:N14">
    <cfRule type="expression" dxfId="3" priority="56" stopIfTrue="1">
      <formula>LEN(TRIM($M$11))=0</formula>
    </cfRule>
  </conditionalFormatting>
  <hyperlinks>
    <hyperlink ref="A35" r:id="rId1" display="www.spreadsheet123.com/calendars-organisers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0" orientation="landscape" r:id="rId2"/>
  <headerFooter alignWithMargins="0"/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Z46"/>
  <sheetViews>
    <sheetView showGridLines="0" workbookViewId="0">
      <selection activeCell="E6" sqref="E6"/>
    </sheetView>
  </sheetViews>
  <sheetFormatPr defaultRowHeight="12.75" x14ac:dyDescent="0.25"/>
  <cols>
    <col min="1" max="1" width="10.42578125" style="10" customWidth="1"/>
    <col min="2" max="3" width="9.140625" style="10"/>
    <col min="4" max="4" width="10.7109375" style="10" customWidth="1"/>
    <col min="5" max="5" width="9.140625" style="10"/>
    <col min="6" max="12" width="4.28515625" style="11" customWidth="1"/>
    <col min="13" max="13" width="1.7109375" style="11" customWidth="1"/>
    <col min="14" max="20" width="4.28515625" style="11" customWidth="1"/>
    <col min="21" max="21" width="1.7109375" style="11" customWidth="1"/>
    <col min="22" max="28" width="4.28515625" style="11" customWidth="1"/>
    <col min="29" max="29" width="1.7109375" style="11" customWidth="1"/>
    <col min="30" max="36" width="4.28515625" style="11" customWidth="1"/>
    <col min="37" max="37" width="1.7109375" style="11" customWidth="1"/>
    <col min="38" max="44" width="4.28515625" style="11" customWidth="1"/>
    <col min="45" max="45" width="1.7109375" style="11" customWidth="1"/>
    <col min="46" max="52" width="4.28515625" style="11" customWidth="1"/>
    <col min="53" max="16384" width="9.140625" style="10"/>
  </cols>
  <sheetData>
    <row r="1" spans="1:52" ht="18" customHeight="1" x14ac:dyDescent="0.25">
      <c r="F1" s="98">
        <f>D9</f>
        <v>42705</v>
      </c>
      <c r="G1" s="98"/>
      <c r="H1" s="98"/>
      <c r="I1" s="98"/>
      <c r="J1" s="98"/>
      <c r="K1" s="98"/>
      <c r="L1" s="98"/>
      <c r="N1" s="98">
        <f>'Yearly Calendar'!B6</f>
        <v>42736</v>
      </c>
      <c r="O1" s="98"/>
      <c r="P1" s="98"/>
      <c r="Q1" s="98"/>
      <c r="R1" s="98"/>
      <c r="S1" s="98"/>
      <c r="T1" s="98"/>
      <c r="V1" s="98">
        <f>'Yearly Calendar'!J6</f>
        <v>42826</v>
      </c>
      <c r="W1" s="98"/>
      <c r="X1" s="98"/>
      <c r="Y1" s="98"/>
      <c r="Z1" s="98"/>
      <c r="AA1" s="98"/>
      <c r="AB1" s="98"/>
      <c r="AD1" s="98">
        <f>'Yearly Calendar'!R6</f>
        <v>42917</v>
      </c>
      <c r="AE1" s="98"/>
      <c r="AF1" s="98"/>
      <c r="AG1" s="98"/>
      <c r="AH1" s="98"/>
      <c r="AI1" s="98"/>
      <c r="AJ1" s="98"/>
      <c r="AL1" s="98">
        <f>'Yearly Calendar'!Z6</f>
        <v>43009</v>
      </c>
      <c r="AM1" s="98"/>
      <c r="AN1" s="98"/>
      <c r="AO1" s="98"/>
      <c r="AP1" s="98"/>
      <c r="AQ1" s="98"/>
      <c r="AR1" s="98"/>
      <c r="AT1" s="100"/>
      <c r="AU1" s="100"/>
      <c r="AV1" s="100"/>
      <c r="AW1" s="100"/>
      <c r="AX1" s="100"/>
      <c r="AY1" s="100"/>
      <c r="AZ1" s="100"/>
    </row>
    <row r="2" spans="1:52" ht="15.75" customHeight="1" x14ac:dyDescent="0.25">
      <c r="A2" s="10" t="s">
        <v>2</v>
      </c>
      <c r="F2" s="13" t="str">
        <f>N2</f>
        <v>Sun</v>
      </c>
      <c r="G2" s="13" t="str">
        <f t="shared" ref="G2:L2" si="0">O2</f>
        <v>Mon</v>
      </c>
      <c r="H2" s="13" t="str">
        <f t="shared" si="0"/>
        <v>Tue</v>
      </c>
      <c r="I2" s="13" t="str">
        <f t="shared" si="0"/>
        <v>Wed</v>
      </c>
      <c r="J2" s="13" t="str">
        <f t="shared" si="0"/>
        <v>Thu</v>
      </c>
      <c r="K2" s="13" t="str">
        <f t="shared" si="0"/>
        <v>Fri</v>
      </c>
      <c r="L2" s="13" t="str">
        <f t="shared" si="0"/>
        <v>Sat</v>
      </c>
      <c r="N2" s="13" t="str">
        <f>'Yearly Calendar'!B7</f>
        <v>Sun</v>
      </c>
      <c r="O2" s="13" t="str">
        <f>'Yearly Calendar'!C7</f>
        <v>Mon</v>
      </c>
      <c r="P2" s="13" t="str">
        <f>'Yearly Calendar'!D7</f>
        <v>Tue</v>
      </c>
      <c r="Q2" s="13" t="str">
        <f>'Yearly Calendar'!E7</f>
        <v>Wed</v>
      </c>
      <c r="R2" s="13" t="str">
        <f>'Yearly Calendar'!F7</f>
        <v>Thu</v>
      </c>
      <c r="S2" s="13" t="str">
        <f>'Yearly Calendar'!G7</f>
        <v>Fri</v>
      </c>
      <c r="T2" s="13" t="str">
        <f>'Yearly Calendar'!H7</f>
        <v>Sat</v>
      </c>
      <c r="V2" s="13" t="str">
        <f>'Yearly Calendar'!J7</f>
        <v>Sun</v>
      </c>
      <c r="W2" s="13" t="str">
        <f>'Yearly Calendar'!K7</f>
        <v>Mon</v>
      </c>
      <c r="X2" s="13" t="str">
        <f>'Yearly Calendar'!L7</f>
        <v>Tue</v>
      </c>
      <c r="Y2" s="13" t="str">
        <f>'Yearly Calendar'!M7</f>
        <v>Wed</v>
      </c>
      <c r="Z2" s="13" t="str">
        <f>'Yearly Calendar'!N7</f>
        <v>Thu</v>
      </c>
      <c r="AA2" s="13" t="str">
        <f>'Yearly Calendar'!O7</f>
        <v>Fri</v>
      </c>
      <c r="AB2" s="13" t="str">
        <f>'Yearly Calendar'!P7</f>
        <v>Sat</v>
      </c>
      <c r="AD2" s="13" t="str">
        <f>'Yearly Calendar'!R7</f>
        <v>Sun</v>
      </c>
      <c r="AE2" s="13" t="str">
        <f>'Yearly Calendar'!S7</f>
        <v>Mon</v>
      </c>
      <c r="AF2" s="13" t="str">
        <f>'Yearly Calendar'!T7</f>
        <v>Tue</v>
      </c>
      <c r="AG2" s="13" t="str">
        <f>'Yearly Calendar'!U7</f>
        <v>Wed</v>
      </c>
      <c r="AH2" s="13" t="str">
        <f>'Yearly Calendar'!V7</f>
        <v>Thu</v>
      </c>
      <c r="AI2" s="13" t="str">
        <f>'Yearly Calendar'!W7</f>
        <v>Fri</v>
      </c>
      <c r="AJ2" s="13" t="str">
        <f>'Yearly Calendar'!X7</f>
        <v>Sat</v>
      </c>
      <c r="AL2" s="13" t="str">
        <f>'Yearly Calendar'!Z7</f>
        <v>Sun</v>
      </c>
      <c r="AM2" s="13" t="str">
        <f>'Yearly Calendar'!AA7</f>
        <v>Mon</v>
      </c>
      <c r="AN2" s="13" t="str">
        <f>'Yearly Calendar'!AB7</f>
        <v>Tue</v>
      </c>
      <c r="AO2" s="13" t="str">
        <f>'Yearly Calendar'!AC7</f>
        <v>Wed</v>
      </c>
      <c r="AP2" s="13" t="str">
        <f>'Yearly Calendar'!AD7</f>
        <v>Thu</v>
      </c>
      <c r="AQ2" s="13" t="str">
        <f>'Yearly Calendar'!AE7</f>
        <v>Fri</v>
      </c>
      <c r="AR2" s="13" t="str">
        <f>'Yearly Calendar'!AF7</f>
        <v>Sat</v>
      </c>
      <c r="AT2" s="13"/>
      <c r="AU2" s="13"/>
      <c r="AV2" s="13"/>
      <c r="AW2" s="13"/>
      <c r="AX2" s="13"/>
      <c r="AY2" s="13"/>
      <c r="AZ2" s="13"/>
    </row>
    <row r="3" spans="1:52" ht="15.75" customHeight="1" x14ac:dyDescent="0.25">
      <c r="A3" s="10" t="s">
        <v>0</v>
      </c>
      <c r="C3" s="10" t="s">
        <v>1</v>
      </c>
      <c r="D3" s="14">
        <f>'Yearly Calendar'!AJ18</f>
        <v>2017</v>
      </c>
      <c r="F3" s="16" t="str">
        <f t="shared" ref="F3:L3" si="1">IF(MONTH($D$9)&lt;&gt;MONTH($D$9-WEEKDAY($D$9,Start_Day)+(COLUMN(F3)-COLUMN($F$3)+1)),"",$D$9-WEEKDAY($D$9,Start_Day)+(COLUMN(F3)-COLUMN($F$3)+1))</f>
        <v/>
      </c>
      <c r="G3" s="16" t="str">
        <f t="shared" si="1"/>
        <v/>
      </c>
      <c r="H3" s="16" t="str">
        <f t="shared" si="1"/>
        <v/>
      </c>
      <c r="I3" s="16" t="str">
        <f t="shared" si="1"/>
        <v/>
      </c>
      <c r="J3" s="16">
        <f t="shared" si="1"/>
        <v>42705</v>
      </c>
      <c r="K3" s="16">
        <f t="shared" si="1"/>
        <v>42706</v>
      </c>
      <c r="L3" s="16">
        <f t="shared" si="1"/>
        <v>42707</v>
      </c>
      <c r="N3" s="16">
        <f>'Yearly Calendar'!B8</f>
        <v>42736</v>
      </c>
      <c r="O3" s="16">
        <f>'Yearly Calendar'!C8</f>
        <v>42737</v>
      </c>
      <c r="P3" s="16">
        <f>'Yearly Calendar'!D8</f>
        <v>42738</v>
      </c>
      <c r="Q3" s="16">
        <f>'Yearly Calendar'!E8</f>
        <v>42739</v>
      </c>
      <c r="R3" s="16">
        <f>'Yearly Calendar'!F8</f>
        <v>42740</v>
      </c>
      <c r="S3" s="16">
        <f>'Yearly Calendar'!G8</f>
        <v>42741</v>
      </c>
      <c r="T3" s="16">
        <f>'Yearly Calendar'!H8</f>
        <v>42742</v>
      </c>
      <c r="V3" s="16" t="str">
        <f>'Yearly Calendar'!J8</f>
        <v/>
      </c>
      <c r="W3" s="16" t="str">
        <f>'Yearly Calendar'!K8</f>
        <v/>
      </c>
      <c r="X3" s="16" t="str">
        <f>'Yearly Calendar'!L8</f>
        <v/>
      </c>
      <c r="Y3" s="16" t="str">
        <f>'Yearly Calendar'!M8</f>
        <v/>
      </c>
      <c r="Z3" s="16" t="str">
        <f>'Yearly Calendar'!N8</f>
        <v/>
      </c>
      <c r="AA3" s="16" t="str">
        <f>'Yearly Calendar'!O8</f>
        <v/>
      </c>
      <c r="AB3" s="16">
        <f>'Yearly Calendar'!P8</f>
        <v>42826</v>
      </c>
      <c r="AD3" s="16" t="str">
        <f>'Yearly Calendar'!R8</f>
        <v/>
      </c>
      <c r="AE3" s="16" t="str">
        <f>'Yearly Calendar'!S8</f>
        <v/>
      </c>
      <c r="AF3" s="16" t="str">
        <f>'Yearly Calendar'!T8</f>
        <v/>
      </c>
      <c r="AG3" s="16" t="str">
        <f>'Yearly Calendar'!U8</f>
        <v/>
      </c>
      <c r="AH3" s="16" t="str">
        <f>'Yearly Calendar'!V8</f>
        <v/>
      </c>
      <c r="AI3" s="16" t="str">
        <f>'Yearly Calendar'!W8</f>
        <v/>
      </c>
      <c r="AJ3" s="16">
        <f>'Yearly Calendar'!X8</f>
        <v>42917</v>
      </c>
      <c r="AL3" s="16">
        <f>'Yearly Calendar'!Z8</f>
        <v>43009</v>
      </c>
      <c r="AM3" s="16">
        <f>'Yearly Calendar'!AA8</f>
        <v>43010</v>
      </c>
      <c r="AN3" s="16">
        <f>'Yearly Calendar'!AB8</f>
        <v>43011</v>
      </c>
      <c r="AO3" s="16">
        <f>'Yearly Calendar'!AC8</f>
        <v>43012</v>
      </c>
      <c r="AP3" s="16">
        <f>'Yearly Calendar'!AD8</f>
        <v>43013</v>
      </c>
      <c r="AQ3" s="16">
        <f>'Yearly Calendar'!AE8</f>
        <v>43014</v>
      </c>
      <c r="AR3" s="16">
        <f>'Yearly Calendar'!AF8</f>
        <v>43015</v>
      </c>
      <c r="AT3" s="15"/>
      <c r="AU3" s="15"/>
      <c r="AV3" s="15"/>
      <c r="AW3" s="15"/>
      <c r="AX3" s="15"/>
      <c r="AY3" s="15"/>
      <c r="AZ3" s="15"/>
    </row>
    <row r="4" spans="1:52" ht="15.75" customHeight="1" x14ac:dyDescent="0.25">
      <c r="A4" s="10" t="s">
        <v>8</v>
      </c>
      <c r="C4" s="10" t="s">
        <v>2</v>
      </c>
      <c r="D4" s="14" t="str">
        <f>INDEX(month_list,month_n)</f>
        <v>January</v>
      </c>
      <c r="F4" s="16">
        <f t="shared" ref="F4:L4" si="2">IF(MONTH($D$9)&lt;&gt;MONTH($D$9-WEEKDAY($D$9,Start_Day)+(COLUMN(F4)-COLUMN($F$4)+8)),"",$D$9-WEEKDAY($D$9,Start_Day)+(COLUMN(F4)-COLUMN($F$4)+8))</f>
        <v>42708</v>
      </c>
      <c r="G4" s="16">
        <f t="shared" si="2"/>
        <v>42709</v>
      </c>
      <c r="H4" s="16">
        <f t="shared" si="2"/>
        <v>42710</v>
      </c>
      <c r="I4" s="16">
        <f t="shared" si="2"/>
        <v>42711</v>
      </c>
      <c r="J4" s="16">
        <f t="shared" si="2"/>
        <v>42712</v>
      </c>
      <c r="K4" s="16">
        <f t="shared" si="2"/>
        <v>42713</v>
      </c>
      <c r="L4" s="16">
        <f t="shared" si="2"/>
        <v>42714</v>
      </c>
      <c r="N4" s="16">
        <f>'Yearly Calendar'!B9</f>
        <v>42743</v>
      </c>
      <c r="O4" s="16">
        <f>'Yearly Calendar'!C9</f>
        <v>42744</v>
      </c>
      <c r="P4" s="16">
        <f>'Yearly Calendar'!D9</f>
        <v>42745</v>
      </c>
      <c r="Q4" s="16">
        <f>'Yearly Calendar'!E9</f>
        <v>42746</v>
      </c>
      <c r="R4" s="16">
        <f>'Yearly Calendar'!F9</f>
        <v>42747</v>
      </c>
      <c r="S4" s="16">
        <f>'Yearly Calendar'!G9</f>
        <v>42748</v>
      </c>
      <c r="T4" s="16">
        <f>'Yearly Calendar'!H9</f>
        <v>42749</v>
      </c>
      <c r="V4" s="16">
        <f>'Yearly Calendar'!J9</f>
        <v>42827</v>
      </c>
      <c r="W4" s="16">
        <f>'Yearly Calendar'!K9</f>
        <v>42828</v>
      </c>
      <c r="X4" s="16">
        <f>'Yearly Calendar'!L9</f>
        <v>42829</v>
      </c>
      <c r="Y4" s="16">
        <f>'Yearly Calendar'!M9</f>
        <v>42830</v>
      </c>
      <c r="Z4" s="16">
        <f>'Yearly Calendar'!N9</f>
        <v>42831</v>
      </c>
      <c r="AA4" s="16">
        <f>'Yearly Calendar'!O9</f>
        <v>42832</v>
      </c>
      <c r="AB4" s="16">
        <f>'Yearly Calendar'!P9</f>
        <v>42833</v>
      </c>
      <c r="AD4" s="16">
        <f>'Yearly Calendar'!R9</f>
        <v>42918</v>
      </c>
      <c r="AE4" s="16">
        <f>'Yearly Calendar'!S9</f>
        <v>42919</v>
      </c>
      <c r="AF4" s="16">
        <f>'Yearly Calendar'!T9</f>
        <v>42920</v>
      </c>
      <c r="AG4" s="16">
        <f>'Yearly Calendar'!U9</f>
        <v>42921</v>
      </c>
      <c r="AH4" s="16">
        <f>'Yearly Calendar'!V9</f>
        <v>42922</v>
      </c>
      <c r="AI4" s="16">
        <f>'Yearly Calendar'!W9</f>
        <v>42923</v>
      </c>
      <c r="AJ4" s="16">
        <f>'Yearly Calendar'!X9</f>
        <v>42924</v>
      </c>
      <c r="AL4" s="16">
        <f>'Yearly Calendar'!Z9</f>
        <v>43016</v>
      </c>
      <c r="AM4" s="16">
        <f>'Yearly Calendar'!AA9</f>
        <v>43017</v>
      </c>
      <c r="AN4" s="16">
        <f>'Yearly Calendar'!AB9</f>
        <v>43018</v>
      </c>
      <c r="AO4" s="16">
        <f>'Yearly Calendar'!AC9</f>
        <v>43019</v>
      </c>
      <c r="AP4" s="16">
        <f>'Yearly Calendar'!AD9</f>
        <v>43020</v>
      </c>
      <c r="AQ4" s="16">
        <f>'Yearly Calendar'!AE9</f>
        <v>43021</v>
      </c>
      <c r="AR4" s="16">
        <f>'Yearly Calendar'!AF9</f>
        <v>43022</v>
      </c>
      <c r="AT4" s="15"/>
      <c r="AU4" s="15"/>
      <c r="AV4" s="15"/>
      <c r="AW4" s="15"/>
      <c r="AX4" s="15"/>
      <c r="AY4" s="15"/>
      <c r="AZ4" s="15"/>
    </row>
    <row r="5" spans="1:52" ht="15.75" customHeight="1" x14ac:dyDescent="0.25">
      <c r="A5" s="10" t="s">
        <v>10</v>
      </c>
      <c r="C5" s="10" t="s">
        <v>11</v>
      </c>
      <c r="D5" s="10">
        <f>INDEX({1,2,3,4,5,6,7,8,9,10,11,12},MATCH('Yearly Calendar'!AJ20,month_list,0))</f>
        <v>1</v>
      </c>
      <c r="F5" s="16">
        <f t="shared" ref="F5:L5" si="3">IF(MONTH($D$9)&lt;&gt;MONTH($D$9-WEEKDAY($D$9,Start_Day)+(COLUMN(F5)-COLUMN($F$4)+15)),"",$D$9-WEEKDAY($D$9,Start_Day)+(COLUMN(F5)-COLUMN($F$4)+15))</f>
        <v>42715</v>
      </c>
      <c r="G5" s="16">
        <f t="shared" si="3"/>
        <v>42716</v>
      </c>
      <c r="H5" s="16">
        <f t="shared" si="3"/>
        <v>42717</v>
      </c>
      <c r="I5" s="16">
        <f t="shared" si="3"/>
        <v>42718</v>
      </c>
      <c r="J5" s="16">
        <f t="shared" si="3"/>
        <v>42719</v>
      </c>
      <c r="K5" s="16">
        <f t="shared" si="3"/>
        <v>42720</v>
      </c>
      <c r="L5" s="16">
        <f t="shared" si="3"/>
        <v>42721</v>
      </c>
      <c r="N5" s="16">
        <f>'Yearly Calendar'!B10</f>
        <v>42750</v>
      </c>
      <c r="O5" s="16">
        <f>'Yearly Calendar'!C10</f>
        <v>42751</v>
      </c>
      <c r="P5" s="16">
        <f>'Yearly Calendar'!D10</f>
        <v>42752</v>
      </c>
      <c r="Q5" s="16">
        <f>'Yearly Calendar'!E10</f>
        <v>42753</v>
      </c>
      <c r="R5" s="16">
        <f>'Yearly Calendar'!F10</f>
        <v>42754</v>
      </c>
      <c r="S5" s="16">
        <f>'Yearly Calendar'!G10</f>
        <v>42755</v>
      </c>
      <c r="T5" s="16">
        <f>'Yearly Calendar'!H10</f>
        <v>42756</v>
      </c>
      <c r="V5" s="16">
        <f>'Yearly Calendar'!J10</f>
        <v>42834</v>
      </c>
      <c r="W5" s="16">
        <f>'Yearly Calendar'!K10</f>
        <v>42835</v>
      </c>
      <c r="X5" s="16">
        <f>'Yearly Calendar'!L10</f>
        <v>42836</v>
      </c>
      <c r="Y5" s="16">
        <f>'Yearly Calendar'!M10</f>
        <v>42837</v>
      </c>
      <c r="Z5" s="16">
        <f>'Yearly Calendar'!N10</f>
        <v>42838</v>
      </c>
      <c r="AA5" s="16">
        <f>'Yearly Calendar'!O10</f>
        <v>42839</v>
      </c>
      <c r="AB5" s="16">
        <f>'Yearly Calendar'!P10</f>
        <v>42840</v>
      </c>
      <c r="AD5" s="16">
        <f>'Yearly Calendar'!R10</f>
        <v>42925</v>
      </c>
      <c r="AE5" s="16">
        <f>'Yearly Calendar'!S10</f>
        <v>42926</v>
      </c>
      <c r="AF5" s="16">
        <f>'Yearly Calendar'!T10</f>
        <v>42927</v>
      </c>
      <c r="AG5" s="16">
        <f>'Yearly Calendar'!U10</f>
        <v>42928</v>
      </c>
      <c r="AH5" s="16">
        <f>'Yearly Calendar'!V10</f>
        <v>42929</v>
      </c>
      <c r="AI5" s="16">
        <f>'Yearly Calendar'!W10</f>
        <v>42930</v>
      </c>
      <c r="AJ5" s="16">
        <f>'Yearly Calendar'!X10</f>
        <v>42931</v>
      </c>
      <c r="AL5" s="16">
        <f>'Yearly Calendar'!Z10</f>
        <v>43023</v>
      </c>
      <c r="AM5" s="16">
        <f>'Yearly Calendar'!AA10</f>
        <v>43024</v>
      </c>
      <c r="AN5" s="16">
        <f>'Yearly Calendar'!AB10</f>
        <v>43025</v>
      </c>
      <c r="AO5" s="16">
        <f>'Yearly Calendar'!AC10</f>
        <v>43026</v>
      </c>
      <c r="AP5" s="16">
        <f>'Yearly Calendar'!AD10</f>
        <v>43027</v>
      </c>
      <c r="AQ5" s="16">
        <f>'Yearly Calendar'!AE10</f>
        <v>43028</v>
      </c>
      <c r="AR5" s="16">
        <f>'Yearly Calendar'!AF10</f>
        <v>43029</v>
      </c>
      <c r="AT5" s="15"/>
      <c r="AU5" s="15"/>
      <c r="AV5" s="15"/>
      <c r="AW5" s="15"/>
      <c r="AX5" s="15"/>
      <c r="AY5" s="15"/>
      <c r="AZ5" s="15"/>
    </row>
    <row r="6" spans="1:52" ht="15.75" customHeight="1" x14ac:dyDescent="0.25">
      <c r="A6" s="10" t="s">
        <v>12</v>
      </c>
      <c r="C6" s="10" t="s">
        <v>13</v>
      </c>
      <c r="D6" s="14">
        <f>INDEX({1,2},MATCH('Yearly Calendar'!AJ22,Day,0))</f>
        <v>1</v>
      </c>
      <c r="F6" s="16">
        <f t="shared" ref="F6:L6" si="4">IF(MONTH($D$9)&lt;&gt;MONTH($D$9-WEEKDAY($D$9,Start_Day)+(COLUMN(F6)-COLUMN($F$4)+22)),"",$D$9-WEEKDAY($D$9,Start_Day)+(COLUMN(F6)-COLUMN($F$4)+22))</f>
        <v>42722</v>
      </c>
      <c r="G6" s="16">
        <f t="shared" si="4"/>
        <v>42723</v>
      </c>
      <c r="H6" s="16">
        <f t="shared" si="4"/>
        <v>42724</v>
      </c>
      <c r="I6" s="16">
        <f t="shared" si="4"/>
        <v>42725</v>
      </c>
      <c r="J6" s="16">
        <f t="shared" si="4"/>
        <v>42726</v>
      </c>
      <c r="K6" s="16">
        <f t="shared" si="4"/>
        <v>42727</v>
      </c>
      <c r="L6" s="16">
        <f t="shared" si="4"/>
        <v>42728</v>
      </c>
      <c r="N6" s="16">
        <f>'Yearly Calendar'!B11</f>
        <v>42757</v>
      </c>
      <c r="O6" s="16">
        <f>'Yearly Calendar'!C11</f>
        <v>42758</v>
      </c>
      <c r="P6" s="16">
        <f>'Yearly Calendar'!D11</f>
        <v>42759</v>
      </c>
      <c r="Q6" s="16">
        <f>'Yearly Calendar'!E11</f>
        <v>42760</v>
      </c>
      <c r="R6" s="16">
        <f>'Yearly Calendar'!F11</f>
        <v>42761</v>
      </c>
      <c r="S6" s="16">
        <f>'Yearly Calendar'!G11</f>
        <v>42762</v>
      </c>
      <c r="T6" s="16">
        <f>'Yearly Calendar'!H11</f>
        <v>42763</v>
      </c>
      <c r="V6" s="16">
        <f>'Yearly Calendar'!J11</f>
        <v>42841</v>
      </c>
      <c r="W6" s="16">
        <f>'Yearly Calendar'!K11</f>
        <v>42842</v>
      </c>
      <c r="X6" s="16">
        <f>'Yearly Calendar'!L11</f>
        <v>42843</v>
      </c>
      <c r="Y6" s="16">
        <f>'Yearly Calendar'!M11</f>
        <v>42844</v>
      </c>
      <c r="Z6" s="16">
        <f>'Yearly Calendar'!N11</f>
        <v>42845</v>
      </c>
      <c r="AA6" s="16">
        <f>'Yearly Calendar'!O11</f>
        <v>42846</v>
      </c>
      <c r="AB6" s="16">
        <f>'Yearly Calendar'!P11</f>
        <v>42847</v>
      </c>
      <c r="AD6" s="16">
        <f>'Yearly Calendar'!R11</f>
        <v>42932</v>
      </c>
      <c r="AE6" s="16">
        <f>'Yearly Calendar'!S11</f>
        <v>42933</v>
      </c>
      <c r="AF6" s="16">
        <f>'Yearly Calendar'!T11</f>
        <v>42934</v>
      </c>
      <c r="AG6" s="16">
        <f>'Yearly Calendar'!U11</f>
        <v>42935</v>
      </c>
      <c r="AH6" s="16">
        <f>'Yearly Calendar'!V11</f>
        <v>42936</v>
      </c>
      <c r="AI6" s="16">
        <f>'Yearly Calendar'!W11</f>
        <v>42937</v>
      </c>
      <c r="AJ6" s="16">
        <f>'Yearly Calendar'!X11</f>
        <v>42938</v>
      </c>
      <c r="AL6" s="16">
        <f>'Yearly Calendar'!Z11</f>
        <v>43030</v>
      </c>
      <c r="AM6" s="16">
        <f>'Yearly Calendar'!AA11</f>
        <v>43031</v>
      </c>
      <c r="AN6" s="16">
        <f>'Yearly Calendar'!AB11</f>
        <v>43032</v>
      </c>
      <c r="AO6" s="16">
        <f>'Yearly Calendar'!AC11</f>
        <v>43033</v>
      </c>
      <c r="AP6" s="16">
        <f>'Yearly Calendar'!AD11</f>
        <v>43034</v>
      </c>
      <c r="AQ6" s="16">
        <f>'Yearly Calendar'!AE11</f>
        <v>43035</v>
      </c>
      <c r="AR6" s="16">
        <f>'Yearly Calendar'!AF11</f>
        <v>43036</v>
      </c>
      <c r="AT6" s="15"/>
      <c r="AU6" s="15"/>
      <c r="AV6" s="15"/>
      <c r="AW6" s="15"/>
      <c r="AX6" s="15"/>
      <c r="AY6" s="15"/>
      <c r="AZ6" s="15"/>
    </row>
    <row r="7" spans="1:52" ht="15.75" customHeight="1" x14ac:dyDescent="0.25">
      <c r="A7" s="10" t="s">
        <v>14</v>
      </c>
      <c r="C7" s="10" t="s">
        <v>39</v>
      </c>
      <c r="D7" s="10">
        <v>1</v>
      </c>
      <c r="F7" s="16">
        <f t="shared" ref="F7:L7" si="5">IF(MONTH($D$9)&lt;&gt;MONTH($D$9-WEEKDAY($D$9,Start_Day)+(COLUMN(F7)-COLUMN($F$4)+29)),"",$D$9-WEEKDAY($D$9,Start_Day)+(COLUMN(F7)-COLUMN($F$4)+29))</f>
        <v>42729</v>
      </c>
      <c r="G7" s="16">
        <f t="shared" si="5"/>
        <v>42730</v>
      </c>
      <c r="H7" s="16">
        <f t="shared" si="5"/>
        <v>42731</v>
      </c>
      <c r="I7" s="16">
        <f t="shared" si="5"/>
        <v>42732</v>
      </c>
      <c r="J7" s="16">
        <f t="shared" si="5"/>
        <v>42733</v>
      </c>
      <c r="K7" s="16">
        <f t="shared" si="5"/>
        <v>42734</v>
      </c>
      <c r="L7" s="16">
        <f t="shared" si="5"/>
        <v>42735</v>
      </c>
      <c r="N7" s="16">
        <f>'Yearly Calendar'!B12</f>
        <v>42764</v>
      </c>
      <c r="O7" s="16">
        <f>'Yearly Calendar'!C12</f>
        <v>42765</v>
      </c>
      <c r="P7" s="16">
        <f>'Yearly Calendar'!D12</f>
        <v>42766</v>
      </c>
      <c r="Q7" s="16" t="str">
        <f>'Yearly Calendar'!E12</f>
        <v/>
      </c>
      <c r="R7" s="16" t="str">
        <f>'Yearly Calendar'!F12</f>
        <v/>
      </c>
      <c r="S7" s="16" t="str">
        <f>'Yearly Calendar'!G12</f>
        <v/>
      </c>
      <c r="T7" s="16" t="str">
        <f>'Yearly Calendar'!H12</f>
        <v/>
      </c>
      <c r="V7" s="16">
        <f>'Yearly Calendar'!J12</f>
        <v>42848</v>
      </c>
      <c r="W7" s="16">
        <f>'Yearly Calendar'!K12</f>
        <v>42849</v>
      </c>
      <c r="X7" s="16">
        <f>'Yearly Calendar'!L12</f>
        <v>42850</v>
      </c>
      <c r="Y7" s="16">
        <f>'Yearly Calendar'!M12</f>
        <v>42851</v>
      </c>
      <c r="Z7" s="16">
        <f>'Yearly Calendar'!N12</f>
        <v>42852</v>
      </c>
      <c r="AA7" s="16">
        <f>'Yearly Calendar'!O12</f>
        <v>42853</v>
      </c>
      <c r="AB7" s="16">
        <f>'Yearly Calendar'!P12</f>
        <v>42854</v>
      </c>
      <c r="AD7" s="16">
        <f>'Yearly Calendar'!R12</f>
        <v>42939</v>
      </c>
      <c r="AE7" s="16">
        <f>'Yearly Calendar'!S12</f>
        <v>42940</v>
      </c>
      <c r="AF7" s="16">
        <f>'Yearly Calendar'!T12</f>
        <v>42941</v>
      </c>
      <c r="AG7" s="16">
        <f>'Yearly Calendar'!U12</f>
        <v>42942</v>
      </c>
      <c r="AH7" s="16">
        <f>'Yearly Calendar'!V12</f>
        <v>42943</v>
      </c>
      <c r="AI7" s="16">
        <f>'Yearly Calendar'!W12</f>
        <v>42944</v>
      </c>
      <c r="AJ7" s="16">
        <f>'Yearly Calendar'!X12</f>
        <v>42945</v>
      </c>
      <c r="AL7" s="16">
        <f>'Yearly Calendar'!Z12</f>
        <v>43037</v>
      </c>
      <c r="AM7" s="16">
        <f>'Yearly Calendar'!AA12</f>
        <v>43038</v>
      </c>
      <c r="AN7" s="16">
        <f>'Yearly Calendar'!AB12</f>
        <v>43039</v>
      </c>
      <c r="AO7" s="16" t="str">
        <f>'Yearly Calendar'!AC12</f>
        <v/>
      </c>
      <c r="AP7" s="16" t="str">
        <f>'Yearly Calendar'!AD12</f>
        <v/>
      </c>
      <c r="AQ7" s="16" t="str">
        <f>'Yearly Calendar'!AE12</f>
        <v/>
      </c>
      <c r="AR7" s="16" t="str">
        <f>'Yearly Calendar'!AF12</f>
        <v/>
      </c>
      <c r="AT7" s="15"/>
      <c r="AU7" s="15"/>
      <c r="AV7" s="15"/>
      <c r="AW7" s="15"/>
      <c r="AX7" s="15"/>
      <c r="AY7" s="15"/>
      <c r="AZ7" s="15"/>
    </row>
    <row r="8" spans="1:52" ht="15.75" customHeight="1" x14ac:dyDescent="0.25">
      <c r="A8" s="10" t="s">
        <v>15</v>
      </c>
      <c r="F8" s="16" t="str">
        <f t="shared" ref="F8:L8" si="6">IF(MONTH($D$9)&lt;&gt;MONTH($D$9-WEEKDAY($D$9,Start_Day)+(COLUMN(F8)-COLUMN($F$4)+36)),"",$D$9-WEEKDAY($D$9,Start_Day)+(COLUMN(F8)-COLUMN($F$4)+36))</f>
        <v/>
      </c>
      <c r="G8" s="16" t="str">
        <f t="shared" si="6"/>
        <v/>
      </c>
      <c r="H8" s="16" t="str">
        <f t="shared" si="6"/>
        <v/>
      </c>
      <c r="I8" s="16" t="str">
        <f t="shared" si="6"/>
        <v/>
      </c>
      <c r="J8" s="16" t="str">
        <f t="shared" si="6"/>
        <v/>
      </c>
      <c r="K8" s="16" t="str">
        <f t="shared" si="6"/>
        <v/>
      </c>
      <c r="L8" s="16" t="str">
        <f t="shared" si="6"/>
        <v/>
      </c>
      <c r="N8" s="16" t="str">
        <f>'Yearly Calendar'!B13</f>
        <v/>
      </c>
      <c r="O8" s="16" t="str">
        <f>'Yearly Calendar'!C13</f>
        <v/>
      </c>
      <c r="P8" s="16" t="str">
        <f>'Yearly Calendar'!D13</f>
        <v/>
      </c>
      <c r="Q8" s="16" t="str">
        <f>'Yearly Calendar'!E13</f>
        <v/>
      </c>
      <c r="R8" s="16" t="str">
        <f>'Yearly Calendar'!F13</f>
        <v/>
      </c>
      <c r="S8" s="16" t="str">
        <f>'Yearly Calendar'!G13</f>
        <v/>
      </c>
      <c r="T8" s="16" t="str">
        <f>'Yearly Calendar'!H13</f>
        <v/>
      </c>
      <c r="V8" s="16">
        <f>'Yearly Calendar'!J13</f>
        <v>42855</v>
      </c>
      <c r="W8" s="16" t="str">
        <f>'Yearly Calendar'!K13</f>
        <v/>
      </c>
      <c r="X8" s="16" t="str">
        <f>'Yearly Calendar'!L13</f>
        <v/>
      </c>
      <c r="Y8" s="16" t="str">
        <f>'Yearly Calendar'!M13</f>
        <v/>
      </c>
      <c r="Z8" s="16" t="str">
        <f>'Yearly Calendar'!N13</f>
        <v/>
      </c>
      <c r="AA8" s="16" t="str">
        <f>'Yearly Calendar'!O13</f>
        <v/>
      </c>
      <c r="AB8" s="16" t="str">
        <f>'Yearly Calendar'!P13</f>
        <v/>
      </c>
      <c r="AD8" s="16">
        <f>'Yearly Calendar'!R13</f>
        <v>42946</v>
      </c>
      <c r="AE8" s="16">
        <f>'Yearly Calendar'!S13</f>
        <v>42947</v>
      </c>
      <c r="AF8" s="16" t="str">
        <f>'Yearly Calendar'!T13</f>
        <v/>
      </c>
      <c r="AG8" s="16" t="str">
        <f>'Yearly Calendar'!U13</f>
        <v/>
      </c>
      <c r="AH8" s="16" t="str">
        <f>'Yearly Calendar'!V13</f>
        <v/>
      </c>
      <c r="AI8" s="16" t="str">
        <f>'Yearly Calendar'!W13</f>
        <v/>
      </c>
      <c r="AJ8" s="16" t="str">
        <f>'Yearly Calendar'!X13</f>
        <v/>
      </c>
      <c r="AL8" s="16" t="str">
        <f>'Yearly Calendar'!Z13</f>
        <v/>
      </c>
      <c r="AM8" s="16" t="str">
        <f>'Yearly Calendar'!AA13</f>
        <v/>
      </c>
      <c r="AN8" s="16" t="str">
        <f>'Yearly Calendar'!AB13</f>
        <v/>
      </c>
      <c r="AO8" s="16" t="str">
        <f>'Yearly Calendar'!AC13</f>
        <v/>
      </c>
      <c r="AP8" s="16" t="str">
        <f>'Yearly Calendar'!AD13</f>
        <v/>
      </c>
      <c r="AQ8" s="16" t="str">
        <f>'Yearly Calendar'!AE13</f>
        <v/>
      </c>
      <c r="AR8" s="16" t="str">
        <f>'Yearly Calendar'!AF13</f>
        <v/>
      </c>
      <c r="AT8" s="15"/>
      <c r="AU8" s="15"/>
      <c r="AV8" s="15"/>
      <c r="AW8" s="15"/>
      <c r="AX8" s="15"/>
      <c r="AY8" s="15"/>
      <c r="AZ8" s="15"/>
    </row>
    <row r="9" spans="1:52" x14ac:dyDescent="0.25">
      <c r="A9" s="10" t="s">
        <v>16</v>
      </c>
      <c r="C9" s="10" t="s">
        <v>6</v>
      </c>
      <c r="D9" s="12">
        <f>DATE(Year,Month-1,1)</f>
        <v>42705</v>
      </c>
      <c r="AT9" s="13"/>
      <c r="AU9" s="13"/>
      <c r="AV9" s="13"/>
      <c r="AW9" s="13"/>
      <c r="AX9" s="13"/>
      <c r="AY9" s="13"/>
      <c r="AZ9" s="13"/>
    </row>
    <row r="10" spans="1:52" ht="18" customHeight="1" x14ac:dyDescent="0.25">
      <c r="A10" s="10" t="s">
        <v>17</v>
      </c>
      <c r="C10" s="10" t="s">
        <v>7</v>
      </c>
      <c r="D10" s="12">
        <f>DATE(Year,Month,1)</f>
        <v>42736</v>
      </c>
      <c r="F10" s="99"/>
      <c r="G10" s="99"/>
      <c r="H10" s="99"/>
      <c r="I10" s="99"/>
      <c r="J10" s="99"/>
      <c r="K10" s="99"/>
      <c r="L10" s="99"/>
      <c r="N10" s="98">
        <f>'Yearly Calendar'!B15</f>
        <v>42767</v>
      </c>
      <c r="O10" s="98"/>
      <c r="P10" s="98"/>
      <c r="Q10" s="98"/>
      <c r="R10" s="98"/>
      <c r="S10" s="98"/>
      <c r="T10" s="98"/>
      <c r="V10" s="98">
        <f>'Yearly Calendar'!J15</f>
        <v>42856</v>
      </c>
      <c r="W10" s="98"/>
      <c r="X10" s="98"/>
      <c r="Y10" s="98"/>
      <c r="Z10" s="98"/>
      <c r="AA10" s="98"/>
      <c r="AB10" s="98"/>
      <c r="AD10" s="98">
        <f>'Yearly Calendar'!R15</f>
        <v>42948</v>
      </c>
      <c r="AE10" s="98"/>
      <c r="AF10" s="98"/>
      <c r="AG10" s="98"/>
      <c r="AH10" s="98"/>
      <c r="AI10" s="98"/>
      <c r="AJ10" s="98"/>
      <c r="AL10" s="98">
        <f>'Yearly Calendar'!Z15</f>
        <v>43040</v>
      </c>
      <c r="AM10" s="98"/>
      <c r="AN10" s="98"/>
      <c r="AO10" s="98"/>
      <c r="AP10" s="98"/>
      <c r="AQ10" s="98"/>
      <c r="AR10" s="98"/>
      <c r="AT10" s="100"/>
      <c r="AU10" s="100"/>
      <c r="AV10" s="100"/>
      <c r="AW10" s="100"/>
      <c r="AX10" s="100"/>
      <c r="AY10" s="100"/>
      <c r="AZ10" s="100"/>
    </row>
    <row r="11" spans="1:52" ht="15.75" customHeight="1" x14ac:dyDescent="0.25">
      <c r="A11" s="10" t="s">
        <v>18</v>
      </c>
      <c r="C11" s="10" t="s">
        <v>9</v>
      </c>
      <c r="D11" s="12">
        <f>DATE(Year,Month+1,1)</f>
        <v>42767</v>
      </c>
      <c r="F11" s="13"/>
      <c r="G11" s="13"/>
      <c r="H11" s="13"/>
      <c r="I11" s="13"/>
      <c r="J11" s="13"/>
      <c r="K11" s="13"/>
      <c r="L11" s="13"/>
      <c r="N11" s="13" t="str">
        <f>'Yearly Calendar'!B16</f>
        <v>Sun</v>
      </c>
      <c r="O11" s="13" t="str">
        <f>'Yearly Calendar'!C16</f>
        <v>Mon</v>
      </c>
      <c r="P11" s="13" t="str">
        <f>'Yearly Calendar'!D16</f>
        <v>Tue</v>
      </c>
      <c r="Q11" s="13" t="str">
        <f>'Yearly Calendar'!E16</f>
        <v>Wed</v>
      </c>
      <c r="R11" s="13" t="str">
        <f>'Yearly Calendar'!F16</f>
        <v>Thu</v>
      </c>
      <c r="S11" s="13" t="str">
        <f>'Yearly Calendar'!G16</f>
        <v>Fri</v>
      </c>
      <c r="T11" s="13" t="str">
        <f>'Yearly Calendar'!H16</f>
        <v>Sat</v>
      </c>
      <c r="V11" s="13" t="str">
        <f>'Yearly Calendar'!J16</f>
        <v>Sun</v>
      </c>
      <c r="W11" s="13" t="str">
        <f>'Yearly Calendar'!K16</f>
        <v>Mon</v>
      </c>
      <c r="X11" s="13" t="str">
        <f>'Yearly Calendar'!L16</f>
        <v>Tue</v>
      </c>
      <c r="Y11" s="13" t="str">
        <f>'Yearly Calendar'!M16</f>
        <v>Wed</v>
      </c>
      <c r="Z11" s="13" t="str">
        <f>'Yearly Calendar'!N16</f>
        <v>Thu</v>
      </c>
      <c r="AA11" s="13" t="str">
        <f>'Yearly Calendar'!O16</f>
        <v>Fri</v>
      </c>
      <c r="AB11" s="13" t="str">
        <f>'Yearly Calendar'!P16</f>
        <v>Sat</v>
      </c>
      <c r="AD11" s="13" t="str">
        <f>'Yearly Calendar'!R16</f>
        <v>Sun</v>
      </c>
      <c r="AE11" s="13" t="str">
        <f>'Yearly Calendar'!S16</f>
        <v>Mon</v>
      </c>
      <c r="AF11" s="13" t="str">
        <f>'Yearly Calendar'!T16</f>
        <v>Tue</v>
      </c>
      <c r="AG11" s="13" t="str">
        <f>'Yearly Calendar'!U16</f>
        <v>Wed</v>
      </c>
      <c r="AH11" s="13" t="str">
        <f>'Yearly Calendar'!V16</f>
        <v>Thu</v>
      </c>
      <c r="AI11" s="13" t="str">
        <f>'Yearly Calendar'!W16</f>
        <v>Fri</v>
      </c>
      <c r="AJ11" s="13" t="str">
        <f>'Yearly Calendar'!X16</f>
        <v>Sat</v>
      </c>
      <c r="AL11" s="13" t="str">
        <f>'Yearly Calendar'!Z16</f>
        <v>Sun</v>
      </c>
      <c r="AM11" s="13" t="str">
        <f>'Yearly Calendar'!AA16</f>
        <v>Mon</v>
      </c>
      <c r="AN11" s="13" t="str">
        <f>'Yearly Calendar'!AB16</f>
        <v>Tue</v>
      </c>
      <c r="AO11" s="13" t="str">
        <f>'Yearly Calendar'!AC16</f>
        <v>Wed</v>
      </c>
      <c r="AP11" s="13" t="str">
        <f>'Yearly Calendar'!AD16</f>
        <v>Thu</v>
      </c>
      <c r="AQ11" s="13" t="str">
        <f>'Yearly Calendar'!AE16</f>
        <v>Fri</v>
      </c>
      <c r="AR11" s="13" t="str">
        <f>'Yearly Calendar'!AF16</f>
        <v>Sat</v>
      </c>
      <c r="AT11" s="13"/>
      <c r="AU11" s="13"/>
      <c r="AV11" s="13"/>
      <c r="AW11" s="13"/>
      <c r="AX11" s="13"/>
      <c r="AY11" s="13"/>
      <c r="AZ11" s="13"/>
    </row>
    <row r="12" spans="1:52" ht="15.75" customHeight="1" x14ac:dyDescent="0.25">
      <c r="A12" s="10" t="s">
        <v>19</v>
      </c>
      <c r="F12" s="15"/>
      <c r="G12" s="15"/>
      <c r="H12" s="15"/>
      <c r="I12" s="15"/>
      <c r="J12" s="15"/>
      <c r="K12" s="15"/>
      <c r="L12" s="15"/>
      <c r="N12" s="16" t="str">
        <f>'Yearly Calendar'!B17</f>
        <v/>
      </c>
      <c r="O12" s="16" t="str">
        <f>'Yearly Calendar'!C17</f>
        <v/>
      </c>
      <c r="P12" s="16" t="str">
        <f>'Yearly Calendar'!D17</f>
        <v/>
      </c>
      <c r="Q12" s="16">
        <f>'Yearly Calendar'!E17</f>
        <v>42767</v>
      </c>
      <c r="R12" s="16">
        <f>'Yearly Calendar'!F17</f>
        <v>42768</v>
      </c>
      <c r="S12" s="16">
        <f>'Yearly Calendar'!G17</f>
        <v>42769</v>
      </c>
      <c r="T12" s="16">
        <f>'Yearly Calendar'!H17</f>
        <v>42770</v>
      </c>
      <c r="V12" s="16" t="str">
        <f>'Yearly Calendar'!J17</f>
        <v/>
      </c>
      <c r="W12" s="16">
        <f>'Yearly Calendar'!K17</f>
        <v>42856</v>
      </c>
      <c r="X12" s="16">
        <f>'Yearly Calendar'!L17</f>
        <v>42857</v>
      </c>
      <c r="Y12" s="16">
        <f>'Yearly Calendar'!M17</f>
        <v>42858</v>
      </c>
      <c r="Z12" s="16">
        <f>'Yearly Calendar'!N17</f>
        <v>42859</v>
      </c>
      <c r="AA12" s="16">
        <f>'Yearly Calendar'!O17</f>
        <v>42860</v>
      </c>
      <c r="AB12" s="16">
        <f>'Yearly Calendar'!P17</f>
        <v>42861</v>
      </c>
      <c r="AD12" s="16" t="str">
        <f>'Yearly Calendar'!R17</f>
        <v/>
      </c>
      <c r="AE12" s="16" t="str">
        <f>'Yearly Calendar'!S17</f>
        <v/>
      </c>
      <c r="AF12" s="16">
        <f>'Yearly Calendar'!T17</f>
        <v>42948</v>
      </c>
      <c r="AG12" s="16">
        <f>'Yearly Calendar'!U17</f>
        <v>42949</v>
      </c>
      <c r="AH12" s="16">
        <f>'Yearly Calendar'!V17</f>
        <v>42950</v>
      </c>
      <c r="AI12" s="16">
        <f>'Yearly Calendar'!W17</f>
        <v>42951</v>
      </c>
      <c r="AJ12" s="16">
        <f>'Yearly Calendar'!X17</f>
        <v>42952</v>
      </c>
      <c r="AL12" s="16" t="str">
        <f>'Yearly Calendar'!Z17</f>
        <v/>
      </c>
      <c r="AM12" s="16" t="str">
        <f>'Yearly Calendar'!AA17</f>
        <v/>
      </c>
      <c r="AN12" s="16" t="str">
        <f>'Yearly Calendar'!AB17</f>
        <v/>
      </c>
      <c r="AO12" s="16">
        <f>'Yearly Calendar'!AC17</f>
        <v>43040</v>
      </c>
      <c r="AP12" s="16">
        <f>'Yearly Calendar'!AD17</f>
        <v>43041</v>
      </c>
      <c r="AQ12" s="16">
        <f>'Yearly Calendar'!AE17</f>
        <v>43042</v>
      </c>
      <c r="AR12" s="16">
        <f>'Yearly Calendar'!AF17</f>
        <v>43043</v>
      </c>
      <c r="AT12" s="15"/>
      <c r="AU12" s="15"/>
      <c r="AV12" s="15"/>
      <c r="AW12" s="15"/>
      <c r="AX12" s="15"/>
      <c r="AY12" s="15"/>
      <c r="AZ12" s="15"/>
    </row>
    <row r="13" spans="1:52" ht="15.75" customHeight="1" x14ac:dyDescent="0.25">
      <c r="A13" s="10" t="s">
        <v>20</v>
      </c>
      <c r="F13" s="15"/>
      <c r="G13" s="15"/>
      <c r="H13" s="15"/>
      <c r="I13" s="15"/>
      <c r="J13" s="15"/>
      <c r="K13" s="15"/>
      <c r="L13" s="15"/>
      <c r="N13" s="16">
        <f>'Yearly Calendar'!B18</f>
        <v>42771</v>
      </c>
      <c r="O13" s="16">
        <f>'Yearly Calendar'!C18</f>
        <v>42772</v>
      </c>
      <c r="P13" s="16">
        <f>'Yearly Calendar'!D18</f>
        <v>42773</v>
      </c>
      <c r="Q13" s="16">
        <f>'Yearly Calendar'!E18</f>
        <v>42774</v>
      </c>
      <c r="R13" s="16">
        <f>'Yearly Calendar'!F18</f>
        <v>42775</v>
      </c>
      <c r="S13" s="16">
        <f>'Yearly Calendar'!G18</f>
        <v>42776</v>
      </c>
      <c r="T13" s="16">
        <f>'Yearly Calendar'!H18</f>
        <v>42777</v>
      </c>
      <c r="V13" s="16">
        <f>'Yearly Calendar'!J18</f>
        <v>42862</v>
      </c>
      <c r="W13" s="16">
        <f>'Yearly Calendar'!K18</f>
        <v>42863</v>
      </c>
      <c r="X13" s="16">
        <f>'Yearly Calendar'!L18</f>
        <v>42864</v>
      </c>
      <c r="Y13" s="16">
        <f>'Yearly Calendar'!M18</f>
        <v>42865</v>
      </c>
      <c r="Z13" s="16">
        <f>'Yearly Calendar'!N18</f>
        <v>42866</v>
      </c>
      <c r="AA13" s="16">
        <f>'Yearly Calendar'!O18</f>
        <v>42867</v>
      </c>
      <c r="AB13" s="16">
        <f>'Yearly Calendar'!P18</f>
        <v>42868</v>
      </c>
      <c r="AD13" s="16">
        <f>'Yearly Calendar'!R18</f>
        <v>42953</v>
      </c>
      <c r="AE13" s="16">
        <f>'Yearly Calendar'!S18</f>
        <v>42954</v>
      </c>
      <c r="AF13" s="16">
        <f>'Yearly Calendar'!T18</f>
        <v>42955</v>
      </c>
      <c r="AG13" s="16">
        <f>'Yearly Calendar'!U18</f>
        <v>42956</v>
      </c>
      <c r="AH13" s="16">
        <f>'Yearly Calendar'!V18</f>
        <v>42957</v>
      </c>
      <c r="AI13" s="16">
        <f>'Yearly Calendar'!W18</f>
        <v>42958</v>
      </c>
      <c r="AJ13" s="16">
        <f>'Yearly Calendar'!X18</f>
        <v>42959</v>
      </c>
      <c r="AL13" s="16">
        <f>'Yearly Calendar'!Z18</f>
        <v>43044</v>
      </c>
      <c r="AM13" s="16">
        <f>'Yearly Calendar'!AA18</f>
        <v>43045</v>
      </c>
      <c r="AN13" s="16">
        <f>'Yearly Calendar'!AB18</f>
        <v>43046</v>
      </c>
      <c r="AO13" s="16">
        <f>'Yearly Calendar'!AC18</f>
        <v>43047</v>
      </c>
      <c r="AP13" s="16">
        <f>'Yearly Calendar'!AD18</f>
        <v>43048</v>
      </c>
      <c r="AQ13" s="16">
        <f>'Yearly Calendar'!AE18</f>
        <v>43049</v>
      </c>
      <c r="AR13" s="16">
        <f>'Yearly Calendar'!AF18</f>
        <v>43050</v>
      </c>
      <c r="AT13" s="15"/>
      <c r="AU13" s="15"/>
      <c r="AV13" s="15"/>
      <c r="AW13" s="15"/>
      <c r="AX13" s="15"/>
      <c r="AY13" s="15"/>
      <c r="AZ13" s="15"/>
    </row>
    <row r="14" spans="1:52" ht="15.75" customHeight="1" x14ac:dyDescent="0.25">
      <c r="A14" s="10" t="s">
        <v>21</v>
      </c>
      <c r="F14" s="15"/>
      <c r="G14" s="15"/>
      <c r="H14" s="15"/>
      <c r="I14" s="15"/>
      <c r="J14" s="15"/>
      <c r="K14" s="15"/>
      <c r="L14" s="15"/>
      <c r="N14" s="16">
        <f>'Yearly Calendar'!B19</f>
        <v>42778</v>
      </c>
      <c r="O14" s="16">
        <f>'Yearly Calendar'!C19</f>
        <v>42779</v>
      </c>
      <c r="P14" s="16">
        <f>'Yearly Calendar'!D19</f>
        <v>42780</v>
      </c>
      <c r="Q14" s="16">
        <f>'Yearly Calendar'!E19</f>
        <v>42781</v>
      </c>
      <c r="R14" s="16">
        <f>'Yearly Calendar'!F19</f>
        <v>42782</v>
      </c>
      <c r="S14" s="16">
        <f>'Yearly Calendar'!G19</f>
        <v>42783</v>
      </c>
      <c r="T14" s="16">
        <f>'Yearly Calendar'!H19</f>
        <v>42784</v>
      </c>
      <c r="V14" s="16">
        <f>'Yearly Calendar'!J19</f>
        <v>42869</v>
      </c>
      <c r="W14" s="16">
        <f>'Yearly Calendar'!K19</f>
        <v>42870</v>
      </c>
      <c r="X14" s="16">
        <f>'Yearly Calendar'!L19</f>
        <v>42871</v>
      </c>
      <c r="Y14" s="16">
        <f>'Yearly Calendar'!M19</f>
        <v>42872</v>
      </c>
      <c r="Z14" s="16">
        <f>'Yearly Calendar'!N19</f>
        <v>42873</v>
      </c>
      <c r="AA14" s="16">
        <f>'Yearly Calendar'!O19</f>
        <v>42874</v>
      </c>
      <c r="AB14" s="16">
        <f>'Yearly Calendar'!P19</f>
        <v>42875</v>
      </c>
      <c r="AD14" s="16">
        <f>'Yearly Calendar'!R19</f>
        <v>42960</v>
      </c>
      <c r="AE14" s="16">
        <f>'Yearly Calendar'!S19</f>
        <v>42961</v>
      </c>
      <c r="AF14" s="16">
        <f>'Yearly Calendar'!T19</f>
        <v>42962</v>
      </c>
      <c r="AG14" s="16">
        <f>'Yearly Calendar'!U19</f>
        <v>42963</v>
      </c>
      <c r="AH14" s="16">
        <f>'Yearly Calendar'!V19</f>
        <v>42964</v>
      </c>
      <c r="AI14" s="16">
        <f>'Yearly Calendar'!W19</f>
        <v>42965</v>
      </c>
      <c r="AJ14" s="16">
        <f>'Yearly Calendar'!X19</f>
        <v>42966</v>
      </c>
      <c r="AL14" s="16">
        <f>'Yearly Calendar'!Z19</f>
        <v>43051</v>
      </c>
      <c r="AM14" s="16">
        <f>'Yearly Calendar'!AA19</f>
        <v>43052</v>
      </c>
      <c r="AN14" s="16">
        <f>'Yearly Calendar'!AB19</f>
        <v>43053</v>
      </c>
      <c r="AO14" s="16">
        <f>'Yearly Calendar'!AC19</f>
        <v>43054</v>
      </c>
      <c r="AP14" s="16">
        <f>'Yearly Calendar'!AD19</f>
        <v>43055</v>
      </c>
      <c r="AQ14" s="16">
        <f>'Yearly Calendar'!AE19</f>
        <v>43056</v>
      </c>
      <c r="AR14" s="16">
        <f>'Yearly Calendar'!AF19</f>
        <v>43057</v>
      </c>
      <c r="AT14" s="15"/>
      <c r="AU14" s="15"/>
      <c r="AV14" s="15"/>
      <c r="AW14" s="15"/>
      <c r="AX14" s="15"/>
      <c r="AY14" s="15"/>
      <c r="AZ14" s="15"/>
    </row>
    <row r="15" spans="1:52" ht="15.75" customHeight="1" x14ac:dyDescent="0.25">
      <c r="F15" s="15"/>
      <c r="G15" s="15"/>
      <c r="H15" s="15"/>
      <c r="I15" s="15"/>
      <c r="J15" s="15"/>
      <c r="K15" s="15"/>
      <c r="L15" s="15"/>
      <c r="N15" s="16">
        <f>'Yearly Calendar'!B20</f>
        <v>42785</v>
      </c>
      <c r="O15" s="16">
        <f>'Yearly Calendar'!C20</f>
        <v>42786</v>
      </c>
      <c r="P15" s="16">
        <f>'Yearly Calendar'!D20</f>
        <v>42787</v>
      </c>
      <c r="Q15" s="16">
        <f>'Yearly Calendar'!E20</f>
        <v>42788</v>
      </c>
      <c r="R15" s="16">
        <f>'Yearly Calendar'!F20</f>
        <v>42789</v>
      </c>
      <c r="S15" s="16">
        <f>'Yearly Calendar'!G20</f>
        <v>42790</v>
      </c>
      <c r="T15" s="16">
        <f>'Yearly Calendar'!H20</f>
        <v>42791</v>
      </c>
      <c r="V15" s="16">
        <f>'Yearly Calendar'!J20</f>
        <v>42876</v>
      </c>
      <c r="W15" s="16">
        <f>'Yearly Calendar'!K20</f>
        <v>42877</v>
      </c>
      <c r="X15" s="16">
        <f>'Yearly Calendar'!L20</f>
        <v>42878</v>
      </c>
      <c r="Y15" s="16">
        <f>'Yearly Calendar'!M20</f>
        <v>42879</v>
      </c>
      <c r="Z15" s="16">
        <f>'Yearly Calendar'!N20</f>
        <v>42880</v>
      </c>
      <c r="AA15" s="16">
        <f>'Yearly Calendar'!O20</f>
        <v>42881</v>
      </c>
      <c r="AB15" s="16">
        <f>'Yearly Calendar'!P20</f>
        <v>42882</v>
      </c>
      <c r="AD15" s="16">
        <f>'Yearly Calendar'!R20</f>
        <v>42967</v>
      </c>
      <c r="AE15" s="16">
        <f>'Yearly Calendar'!S20</f>
        <v>42968</v>
      </c>
      <c r="AF15" s="16">
        <f>'Yearly Calendar'!T20</f>
        <v>42969</v>
      </c>
      <c r="AG15" s="16">
        <f>'Yearly Calendar'!U20</f>
        <v>42970</v>
      </c>
      <c r="AH15" s="16">
        <f>'Yearly Calendar'!V20</f>
        <v>42971</v>
      </c>
      <c r="AI15" s="16">
        <f>'Yearly Calendar'!W20</f>
        <v>42972</v>
      </c>
      <c r="AJ15" s="16">
        <f>'Yearly Calendar'!X20</f>
        <v>42973</v>
      </c>
      <c r="AL15" s="16">
        <f>'Yearly Calendar'!Z20</f>
        <v>43058</v>
      </c>
      <c r="AM15" s="16">
        <f>'Yearly Calendar'!AA20</f>
        <v>43059</v>
      </c>
      <c r="AN15" s="16">
        <f>'Yearly Calendar'!AB20</f>
        <v>43060</v>
      </c>
      <c r="AO15" s="16">
        <f>'Yearly Calendar'!AC20</f>
        <v>43061</v>
      </c>
      <c r="AP15" s="16">
        <f>'Yearly Calendar'!AD20</f>
        <v>43062</v>
      </c>
      <c r="AQ15" s="16">
        <f>'Yearly Calendar'!AE20</f>
        <v>43063</v>
      </c>
      <c r="AR15" s="16">
        <f>'Yearly Calendar'!AF20</f>
        <v>43064</v>
      </c>
      <c r="AT15" s="15"/>
      <c r="AU15" s="15"/>
      <c r="AV15" s="15"/>
      <c r="AW15" s="15"/>
      <c r="AX15" s="15"/>
      <c r="AY15" s="15"/>
      <c r="AZ15" s="15"/>
    </row>
    <row r="16" spans="1:52" ht="15.75" customHeight="1" x14ac:dyDescent="0.25">
      <c r="A16" s="10" t="s">
        <v>22</v>
      </c>
      <c r="F16" s="15"/>
      <c r="G16" s="15"/>
      <c r="H16" s="15"/>
      <c r="I16" s="15"/>
      <c r="J16" s="15"/>
      <c r="K16" s="15"/>
      <c r="L16" s="15"/>
      <c r="N16" s="16">
        <f>'Yearly Calendar'!B21</f>
        <v>42792</v>
      </c>
      <c r="O16" s="16">
        <f>'Yearly Calendar'!C21</f>
        <v>42793</v>
      </c>
      <c r="P16" s="16">
        <f>'Yearly Calendar'!D21</f>
        <v>42794</v>
      </c>
      <c r="Q16" s="16" t="str">
        <f>'Yearly Calendar'!E21</f>
        <v/>
      </c>
      <c r="R16" s="16" t="str">
        <f>'Yearly Calendar'!F21</f>
        <v/>
      </c>
      <c r="S16" s="16" t="str">
        <f>'Yearly Calendar'!G21</f>
        <v/>
      </c>
      <c r="T16" s="16" t="str">
        <f>'Yearly Calendar'!H21</f>
        <v/>
      </c>
      <c r="V16" s="16">
        <f>'Yearly Calendar'!J21</f>
        <v>42883</v>
      </c>
      <c r="W16" s="16">
        <f>'Yearly Calendar'!K21</f>
        <v>42884</v>
      </c>
      <c r="X16" s="16">
        <f>'Yearly Calendar'!L21</f>
        <v>42885</v>
      </c>
      <c r="Y16" s="16">
        <f>'Yearly Calendar'!M21</f>
        <v>42886</v>
      </c>
      <c r="Z16" s="16" t="str">
        <f>'Yearly Calendar'!N21</f>
        <v/>
      </c>
      <c r="AA16" s="16" t="str">
        <f>'Yearly Calendar'!O21</f>
        <v/>
      </c>
      <c r="AB16" s="16" t="str">
        <f>'Yearly Calendar'!P21</f>
        <v/>
      </c>
      <c r="AD16" s="16">
        <f>'Yearly Calendar'!R21</f>
        <v>42974</v>
      </c>
      <c r="AE16" s="16">
        <f>'Yearly Calendar'!S21</f>
        <v>42975</v>
      </c>
      <c r="AF16" s="16">
        <f>'Yearly Calendar'!T21</f>
        <v>42976</v>
      </c>
      <c r="AG16" s="16">
        <f>'Yearly Calendar'!U21</f>
        <v>42977</v>
      </c>
      <c r="AH16" s="16">
        <f>'Yearly Calendar'!V21</f>
        <v>42978</v>
      </c>
      <c r="AI16" s="16" t="str">
        <f>'Yearly Calendar'!W21</f>
        <v/>
      </c>
      <c r="AJ16" s="16" t="str">
        <f>'Yearly Calendar'!X21</f>
        <v/>
      </c>
      <c r="AL16" s="16">
        <f>'Yearly Calendar'!Z21</f>
        <v>43065</v>
      </c>
      <c r="AM16" s="16">
        <f>'Yearly Calendar'!AA21</f>
        <v>43066</v>
      </c>
      <c r="AN16" s="16">
        <f>'Yearly Calendar'!AB21</f>
        <v>43067</v>
      </c>
      <c r="AO16" s="16">
        <f>'Yearly Calendar'!AC21</f>
        <v>43068</v>
      </c>
      <c r="AP16" s="16">
        <f>'Yearly Calendar'!AD21</f>
        <v>43069</v>
      </c>
      <c r="AQ16" s="16" t="str">
        <f>'Yearly Calendar'!AE21</f>
        <v/>
      </c>
      <c r="AR16" s="16" t="str">
        <f>'Yearly Calendar'!AF21</f>
        <v/>
      </c>
      <c r="AT16" s="15"/>
      <c r="AU16" s="15"/>
      <c r="AV16" s="15"/>
      <c r="AW16" s="15"/>
      <c r="AX16" s="15"/>
      <c r="AY16" s="15"/>
      <c r="AZ16" s="15"/>
    </row>
    <row r="17" spans="1:52" ht="15.75" customHeight="1" x14ac:dyDescent="0.25">
      <c r="A17" s="10" t="s">
        <v>5</v>
      </c>
      <c r="F17" s="15"/>
      <c r="G17" s="15"/>
      <c r="H17" s="15"/>
      <c r="I17" s="15"/>
      <c r="J17" s="15"/>
      <c r="K17" s="15"/>
      <c r="L17" s="15"/>
      <c r="N17" s="16" t="str">
        <f>'Yearly Calendar'!B22</f>
        <v/>
      </c>
      <c r="O17" s="16" t="str">
        <f>'Yearly Calendar'!C22</f>
        <v/>
      </c>
      <c r="P17" s="16" t="str">
        <f>'Yearly Calendar'!D22</f>
        <v/>
      </c>
      <c r="Q17" s="16" t="str">
        <f>'Yearly Calendar'!E22</f>
        <v/>
      </c>
      <c r="R17" s="16" t="str">
        <f>'Yearly Calendar'!F22</f>
        <v/>
      </c>
      <c r="S17" s="16" t="str">
        <f>'Yearly Calendar'!G22</f>
        <v/>
      </c>
      <c r="T17" s="16" t="str">
        <f>'Yearly Calendar'!H22</f>
        <v/>
      </c>
      <c r="V17" s="16" t="str">
        <f>'Yearly Calendar'!J22</f>
        <v/>
      </c>
      <c r="W17" s="16" t="str">
        <f>'Yearly Calendar'!K22</f>
        <v/>
      </c>
      <c r="X17" s="16" t="str">
        <f>'Yearly Calendar'!L22</f>
        <v/>
      </c>
      <c r="Y17" s="16" t="str">
        <f>'Yearly Calendar'!M22</f>
        <v/>
      </c>
      <c r="Z17" s="16" t="str">
        <f>'Yearly Calendar'!N22</f>
        <v/>
      </c>
      <c r="AA17" s="16" t="str">
        <f>'Yearly Calendar'!O22</f>
        <v/>
      </c>
      <c r="AB17" s="16" t="str">
        <f>'Yearly Calendar'!P22</f>
        <v/>
      </c>
      <c r="AD17" s="16" t="str">
        <f>'Yearly Calendar'!R22</f>
        <v/>
      </c>
      <c r="AE17" s="16" t="str">
        <f>'Yearly Calendar'!S22</f>
        <v/>
      </c>
      <c r="AF17" s="16" t="str">
        <f>'Yearly Calendar'!T22</f>
        <v/>
      </c>
      <c r="AG17" s="16" t="str">
        <f>'Yearly Calendar'!U22</f>
        <v/>
      </c>
      <c r="AH17" s="16" t="str">
        <f>'Yearly Calendar'!V22</f>
        <v/>
      </c>
      <c r="AI17" s="16" t="str">
        <f>'Yearly Calendar'!W22</f>
        <v/>
      </c>
      <c r="AJ17" s="16" t="str">
        <f>'Yearly Calendar'!X22</f>
        <v/>
      </c>
      <c r="AL17" s="16" t="str">
        <f>'Yearly Calendar'!Z22</f>
        <v/>
      </c>
      <c r="AM17" s="16" t="str">
        <f>'Yearly Calendar'!AA22</f>
        <v/>
      </c>
      <c r="AN17" s="16" t="str">
        <f>'Yearly Calendar'!AB22</f>
        <v/>
      </c>
      <c r="AO17" s="16" t="str">
        <f>'Yearly Calendar'!AC22</f>
        <v/>
      </c>
      <c r="AP17" s="16" t="str">
        <f>'Yearly Calendar'!AD22</f>
        <v/>
      </c>
      <c r="AQ17" s="16" t="str">
        <f>'Yearly Calendar'!AE22</f>
        <v/>
      </c>
      <c r="AR17" s="16" t="str">
        <f>'Yearly Calendar'!AF22</f>
        <v/>
      </c>
      <c r="AT17" s="15"/>
      <c r="AU17" s="15"/>
      <c r="AV17" s="15"/>
      <c r="AW17" s="15"/>
      <c r="AX17" s="15"/>
      <c r="AY17" s="15"/>
      <c r="AZ17" s="15"/>
    </row>
    <row r="18" spans="1:52" x14ac:dyDescent="0.25">
      <c r="A18" s="10" t="s">
        <v>3</v>
      </c>
      <c r="F18" s="13"/>
      <c r="G18" s="13"/>
      <c r="H18" s="13"/>
      <c r="I18" s="13"/>
      <c r="J18" s="13"/>
      <c r="K18" s="13"/>
      <c r="L18" s="13"/>
    </row>
    <row r="19" spans="1:52" ht="18" customHeight="1" x14ac:dyDescent="0.25">
      <c r="F19" s="99"/>
      <c r="G19" s="99"/>
      <c r="H19" s="99"/>
      <c r="I19" s="99"/>
      <c r="J19" s="99"/>
      <c r="K19" s="99"/>
      <c r="L19" s="99"/>
      <c r="N19" s="98">
        <f>'Yearly Calendar'!B24</f>
        <v>42795</v>
      </c>
      <c r="O19" s="98"/>
      <c r="P19" s="98"/>
      <c r="Q19" s="98"/>
      <c r="R19" s="98"/>
      <c r="S19" s="98"/>
      <c r="T19" s="98"/>
      <c r="V19" s="98">
        <f>'Yearly Calendar'!J24</f>
        <v>42887</v>
      </c>
      <c r="W19" s="98"/>
      <c r="X19" s="98"/>
      <c r="Y19" s="98"/>
      <c r="Z19" s="98"/>
      <c r="AA19" s="98"/>
      <c r="AB19" s="98"/>
      <c r="AD19" s="98">
        <f>'Yearly Calendar'!R24</f>
        <v>42979</v>
      </c>
      <c r="AE19" s="98"/>
      <c r="AF19" s="98"/>
      <c r="AG19" s="98"/>
      <c r="AH19" s="98"/>
      <c r="AI19" s="98"/>
      <c r="AJ19" s="98"/>
      <c r="AL19" s="98">
        <f>'Yearly Calendar'!Z24</f>
        <v>43070</v>
      </c>
      <c r="AM19" s="98"/>
      <c r="AN19" s="98"/>
      <c r="AO19" s="98"/>
      <c r="AP19" s="98"/>
      <c r="AQ19" s="98"/>
      <c r="AR19" s="98"/>
      <c r="AT19" s="98">
        <f>DATE(Year,Month+12,1)</f>
        <v>43101</v>
      </c>
      <c r="AU19" s="98"/>
      <c r="AV19" s="98"/>
      <c r="AW19" s="98"/>
      <c r="AX19" s="98"/>
      <c r="AY19" s="98"/>
      <c r="AZ19" s="98"/>
    </row>
    <row r="20" spans="1:52" ht="15.75" customHeight="1" x14ac:dyDescent="0.25">
      <c r="A20" s="24">
        <f>IF(ISBLANK('Yearly Calendar'!R35),"",DATE(Year+IF(month_n&gt;12,1,0),MONTH('Yearly Calendar'!R35),DAY('Yearly Calendar'!R35)))</f>
        <v>42961</v>
      </c>
      <c r="B20" s="19" t="str">
        <f>IF(ISBLANK('Yearly Calendar'!T35),"",'Yearly Calendar'!T35)</f>
        <v>Jenny's Birthday</v>
      </c>
      <c r="C20" s="19"/>
      <c r="D20" s="19"/>
      <c r="E20" s="19"/>
      <c r="F20" s="19"/>
      <c r="G20" s="19"/>
      <c r="H20" s="19"/>
      <c r="I20" s="19"/>
      <c r="J20" s="19"/>
      <c r="K20" s="25"/>
      <c r="L20" s="13"/>
      <c r="N20" s="13" t="str">
        <f>'Yearly Calendar'!B25</f>
        <v>Sun</v>
      </c>
      <c r="O20" s="13" t="str">
        <f>'Yearly Calendar'!C25</f>
        <v>Mon</v>
      </c>
      <c r="P20" s="13" t="str">
        <f>'Yearly Calendar'!D25</f>
        <v>Tue</v>
      </c>
      <c r="Q20" s="13" t="str">
        <f>'Yearly Calendar'!E25</f>
        <v>Wed</v>
      </c>
      <c r="R20" s="13" t="str">
        <f>'Yearly Calendar'!F25</f>
        <v>Thu</v>
      </c>
      <c r="S20" s="13" t="str">
        <f>'Yearly Calendar'!G25</f>
        <v>Fri</v>
      </c>
      <c r="T20" s="13" t="str">
        <f>'Yearly Calendar'!H25</f>
        <v>Sat</v>
      </c>
      <c r="V20" s="13" t="str">
        <f>'Yearly Calendar'!J25</f>
        <v>Sun</v>
      </c>
      <c r="W20" s="13" t="str">
        <f>'Yearly Calendar'!K25</f>
        <v>Mon</v>
      </c>
      <c r="X20" s="13" t="str">
        <f>'Yearly Calendar'!L25</f>
        <v>Tue</v>
      </c>
      <c r="Y20" s="13" t="str">
        <f>'Yearly Calendar'!M25</f>
        <v>Wed</v>
      </c>
      <c r="Z20" s="13" t="str">
        <f>'Yearly Calendar'!N25</f>
        <v>Thu</v>
      </c>
      <c r="AA20" s="13" t="str">
        <f>'Yearly Calendar'!O25</f>
        <v>Fri</v>
      </c>
      <c r="AB20" s="13" t="str">
        <f>'Yearly Calendar'!P25</f>
        <v>Sat</v>
      </c>
      <c r="AD20" s="13" t="str">
        <f>'Yearly Calendar'!R25</f>
        <v>Sun</v>
      </c>
      <c r="AE20" s="13" t="str">
        <f>'Yearly Calendar'!S25</f>
        <v>Mon</v>
      </c>
      <c r="AF20" s="13" t="str">
        <f>'Yearly Calendar'!T25</f>
        <v>Tue</v>
      </c>
      <c r="AG20" s="13" t="str">
        <f>'Yearly Calendar'!U25</f>
        <v>Wed</v>
      </c>
      <c r="AH20" s="13" t="str">
        <f>'Yearly Calendar'!V25</f>
        <v>Thu</v>
      </c>
      <c r="AI20" s="13" t="str">
        <f>'Yearly Calendar'!W25</f>
        <v>Fri</v>
      </c>
      <c r="AJ20" s="13" t="str">
        <f>'Yearly Calendar'!X25</f>
        <v>Sat</v>
      </c>
      <c r="AL20" s="13" t="str">
        <f>'Yearly Calendar'!Z25</f>
        <v>Sun</v>
      </c>
      <c r="AM20" s="13" t="str">
        <f>'Yearly Calendar'!AA25</f>
        <v>Mon</v>
      </c>
      <c r="AN20" s="13" t="str">
        <f>'Yearly Calendar'!AB25</f>
        <v>Tue</v>
      </c>
      <c r="AO20" s="13" t="str">
        <f>'Yearly Calendar'!AC25</f>
        <v>Wed</v>
      </c>
      <c r="AP20" s="13" t="str">
        <f>'Yearly Calendar'!AD25</f>
        <v>Thu</v>
      </c>
      <c r="AQ20" s="13" t="str">
        <f>'Yearly Calendar'!AE25</f>
        <v>Fri</v>
      </c>
      <c r="AR20" s="13" t="str">
        <f>'Yearly Calendar'!AF25</f>
        <v>Sat</v>
      </c>
      <c r="AT20" s="13" t="str">
        <f t="shared" ref="AT20:AZ20" si="7">AL20</f>
        <v>Sun</v>
      </c>
      <c r="AU20" s="13" t="str">
        <f t="shared" si="7"/>
        <v>Mon</v>
      </c>
      <c r="AV20" s="13" t="str">
        <f t="shared" si="7"/>
        <v>Tue</v>
      </c>
      <c r="AW20" s="13" t="str">
        <f t="shared" si="7"/>
        <v>Wed</v>
      </c>
      <c r="AX20" s="13" t="str">
        <f t="shared" si="7"/>
        <v>Thu</v>
      </c>
      <c r="AY20" s="13" t="str">
        <f t="shared" si="7"/>
        <v>Fri</v>
      </c>
      <c r="AZ20" s="13" t="str">
        <f t="shared" si="7"/>
        <v>Sat</v>
      </c>
    </row>
    <row r="21" spans="1:52" ht="15.75" customHeight="1" x14ac:dyDescent="0.25">
      <c r="A21" s="24">
        <f>IF(ISBLANK('Yearly Calendar'!R36),"",DATE(Year+IF(month_n&gt;12,1,0),MONTH('Yearly Calendar'!R36),DAY('Yearly Calendar'!R36)))</f>
        <v>42753</v>
      </c>
      <c r="B21" s="19" t="str">
        <f>IF(ISBLANK('Yearly Calendar'!T36),"",'Yearly Calendar'!T36)</f>
        <v>Mom&amp;Dad's Wed. Anniv.</v>
      </c>
      <c r="C21" s="19"/>
      <c r="D21" s="19"/>
      <c r="E21" s="19"/>
      <c r="F21" s="19"/>
      <c r="G21" s="19"/>
      <c r="H21" s="19"/>
      <c r="I21" s="19"/>
      <c r="J21" s="19"/>
      <c r="K21" s="25"/>
      <c r="L21" s="15"/>
      <c r="N21" s="16" t="str">
        <f>'Yearly Calendar'!B26</f>
        <v/>
      </c>
      <c r="O21" s="16" t="str">
        <f>'Yearly Calendar'!C26</f>
        <v/>
      </c>
      <c r="P21" s="16" t="str">
        <f>'Yearly Calendar'!D26</f>
        <v/>
      </c>
      <c r="Q21" s="16">
        <f>'Yearly Calendar'!E26</f>
        <v>42795</v>
      </c>
      <c r="R21" s="16">
        <f>'Yearly Calendar'!F26</f>
        <v>42796</v>
      </c>
      <c r="S21" s="16">
        <f>'Yearly Calendar'!G26</f>
        <v>42797</v>
      </c>
      <c r="T21" s="16">
        <f>'Yearly Calendar'!H26</f>
        <v>42798</v>
      </c>
      <c r="V21" s="16" t="str">
        <f>'Yearly Calendar'!J26</f>
        <v/>
      </c>
      <c r="W21" s="16" t="str">
        <f>'Yearly Calendar'!K26</f>
        <v/>
      </c>
      <c r="X21" s="16" t="str">
        <f>'Yearly Calendar'!L26</f>
        <v/>
      </c>
      <c r="Y21" s="16" t="str">
        <f>'Yearly Calendar'!M26</f>
        <v/>
      </c>
      <c r="Z21" s="16">
        <f>'Yearly Calendar'!N26</f>
        <v>42887</v>
      </c>
      <c r="AA21" s="16">
        <f>'Yearly Calendar'!O26</f>
        <v>42888</v>
      </c>
      <c r="AB21" s="16">
        <f>'Yearly Calendar'!P26</f>
        <v>42889</v>
      </c>
      <c r="AD21" s="16" t="str">
        <f>'Yearly Calendar'!R26</f>
        <v/>
      </c>
      <c r="AE21" s="16" t="str">
        <f>'Yearly Calendar'!S26</f>
        <v/>
      </c>
      <c r="AF21" s="16" t="str">
        <f>'Yearly Calendar'!T26</f>
        <v/>
      </c>
      <c r="AG21" s="16" t="str">
        <f>'Yearly Calendar'!U26</f>
        <v/>
      </c>
      <c r="AH21" s="16" t="str">
        <f>'Yearly Calendar'!V26</f>
        <v/>
      </c>
      <c r="AI21" s="16">
        <f>'Yearly Calendar'!W26</f>
        <v>42979</v>
      </c>
      <c r="AJ21" s="16">
        <f>'Yearly Calendar'!X26</f>
        <v>42980</v>
      </c>
      <c r="AL21" s="16" t="str">
        <f>'Yearly Calendar'!Z26</f>
        <v/>
      </c>
      <c r="AM21" s="16" t="str">
        <f>'Yearly Calendar'!AA26</f>
        <v/>
      </c>
      <c r="AN21" s="16" t="str">
        <f>'Yearly Calendar'!AB26</f>
        <v/>
      </c>
      <c r="AO21" s="16" t="str">
        <f>'Yearly Calendar'!AC26</f>
        <v/>
      </c>
      <c r="AP21" s="16" t="str">
        <f>'Yearly Calendar'!AD26</f>
        <v/>
      </c>
      <c r="AQ21" s="16">
        <f>'Yearly Calendar'!AE26</f>
        <v>43070</v>
      </c>
      <c r="AR21" s="16">
        <f>'Yearly Calendar'!AF26</f>
        <v>43071</v>
      </c>
      <c r="AT21" s="16" t="str">
        <f t="shared" ref="AT21:AZ21" si="8">IF(MONTH($AT$19)&lt;&gt;MONTH($AT$19-WEEKDAY($AT$19,Start_Day)+(COLUMN(AT21)-COLUMN($AT$21)+1)),"",$AT$19-WEEKDAY($AT$19,Start_Day)+(COLUMN(AT21)-COLUMN($AT$21)+1))</f>
        <v/>
      </c>
      <c r="AU21" s="16">
        <f t="shared" si="8"/>
        <v>43101</v>
      </c>
      <c r="AV21" s="16">
        <f t="shared" si="8"/>
        <v>43102</v>
      </c>
      <c r="AW21" s="16">
        <f t="shared" si="8"/>
        <v>43103</v>
      </c>
      <c r="AX21" s="16">
        <f t="shared" si="8"/>
        <v>43104</v>
      </c>
      <c r="AY21" s="16">
        <f t="shared" si="8"/>
        <v>43105</v>
      </c>
      <c r="AZ21" s="16">
        <f t="shared" si="8"/>
        <v>43106</v>
      </c>
    </row>
    <row r="22" spans="1:52" ht="15.75" customHeight="1" x14ac:dyDescent="0.25">
      <c r="A22" s="24">
        <f>IF(ISBLANK('Yearly Calendar'!R37),"",DATE(Year+IF(month_n&gt;12,1,0),MONTH('Yearly Calendar'!R37),DAY('Yearly Calendar'!R37)))</f>
        <v>42911</v>
      </c>
      <c r="B22" s="19" t="str">
        <f>IF(ISBLANK('Yearly Calendar'!T37),"",'Yearly Calendar'!T37)</f>
        <v>David's Birthday</v>
      </c>
      <c r="C22" s="19"/>
      <c r="D22" s="19"/>
      <c r="E22" s="19"/>
      <c r="F22" s="19"/>
      <c r="G22" s="19"/>
      <c r="H22" s="19"/>
      <c r="I22" s="19"/>
      <c r="J22" s="19"/>
      <c r="K22" s="25"/>
      <c r="L22" s="15"/>
      <c r="N22" s="16">
        <f>'Yearly Calendar'!B27</f>
        <v>42799</v>
      </c>
      <c r="O22" s="16">
        <f>'Yearly Calendar'!C27</f>
        <v>42800</v>
      </c>
      <c r="P22" s="16">
        <f>'Yearly Calendar'!D27</f>
        <v>42801</v>
      </c>
      <c r="Q22" s="16">
        <f>'Yearly Calendar'!E27</f>
        <v>42802</v>
      </c>
      <c r="R22" s="16">
        <f>'Yearly Calendar'!F27</f>
        <v>42803</v>
      </c>
      <c r="S22" s="16">
        <f>'Yearly Calendar'!G27</f>
        <v>42804</v>
      </c>
      <c r="T22" s="16">
        <f>'Yearly Calendar'!H27</f>
        <v>42805</v>
      </c>
      <c r="V22" s="16">
        <f>'Yearly Calendar'!J27</f>
        <v>42890</v>
      </c>
      <c r="W22" s="16">
        <f>'Yearly Calendar'!K27</f>
        <v>42891</v>
      </c>
      <c r="X22" s="16">
        <f>'Yearly Calendar'!L27</f>
        <v>42892</v>
      </c>
      <c r="Y22" s="16">
        <f>'Yearly Calendar'!M27</f>
        <v>42893</v>
      </c>
      <c r="Z22" s="16">
        <f>'Yearly Calendar'!N27</f>
        <v>42894</v>
      </c>
      <c r="AA22" s="16">
        <f>'Yearly Calendar'!O27</f>
        <v>42895</v>
      </c>
      <c r="AB22" s="16">
        <f>'Yearly Calendar'!P27</f>
        <v>42896</v>
      </c>
      <c r="AD22" s="16">
        <f>'Yearly Calendar'!R27</f>
        <v>42981</v>
      </c>
      <c r="AE22" s="16">
        <f>'Yearly Calendar'!S27</f>
        <v>42982</v>
      </c>
      <c r="AF22" s="16">
        <f>'Yearly Calendar'!T27</f>
        <v>42983</v>
      </c>
      <c r="AG22" s="16">
        <f>'Yearly Calendar'!U27</f>
        <v>42984</v>
      </c>
      <c r="AH22" s="16">
        <f>'Yearly Calendar'!V27</f>
        <v>42985</v>
      </c>
      <c r="AI22" s="16">
        <f>'Yearly Calendar'!W27</f>
        <v>42986</v>
      </c>
      <c r="AJ22" s="16">
        <f>'Yearly Calendar'!X27</f>
        <v>42987</v>
      </c>
      <c r="AL22" s="16">
        <f>'Yearly Calendar'!Z27</f>
        <v>43072</v>
      </c>
      <c r="AM22" s="16">
        <f>'Yearly Calendar'!AA27</f>
        <v>43073</v>
      </c>
      <c r="AN22" s="16">
        <f>'Yearly Calendar'!AB27</f>
        <v>43074</v>
      </c>
      <c r="AO22" s="16">
        <f>'Yearly Calendar'!AC27</f>
        <v>43075</v>
      </c>
      <c r="AP22" s="16">
        <f>'Yearly Calendar'!AD27</f>
        <v>43076</v>
      </c>
      <c r="AQ22" s="16">
        <f>'Yearly Calendar'!AE27</f>
        <v>43077</v>
      </c>
      <c r="AR22" s="16">
        <f>'Yearly Calendar'!AF27</f>
        <v>43078</v>
      </c>
      <c r="AT22" s="16">
        <f t="shared" ref="AT22:AZ22" si="9">IF(MONTH($AT$19)&lt;&gt;MONTH($AT$19-WEEKDAY($AT$19,Start_Day)+(COLUMN(AT22)-COLUMN($AT$21)+8)),"",$AT$19-WEEKDAY($AT$19,Start_Day)+(COLUMN(AT22)-COLUMN($AT$21)+8))</f>
        <v>43107</v>
      </c>
      <c r="AU22" s="16">
        <f t="shared" si="9"/>
        <v>43108</v>
      </c>
      <c r="AV22" s="16">
        <f t="shared" si="9"/>
        <v>43109</v>
      </c>
      <c r="AW22" s="16">
        <f t="shared" si="9"/>
        <v>43110</v>
      </c>
      <c r="AX22" s="16">
        <f t="shared" si="9"/>
        <v>43111</v>
      </c>
      <c r="AY22" s="16">
        <f t="shared" si="9"/>
        <v>43112</v>
      </c>
      <c r="AZ22" s="16">
        <f t="shared" si="9"/>
        <v>43113</v>
      </c>
    </row>
    <row r="23" spans="1:52" ht="15.75" customHeight="1" x14ac:dyDescent="0.25">
      <c r="A23" s="24" t="str">
        <f>IF(ISBLANK('Yearly Calendar'!R38),"",DATE(Year+IF(month_n&gt;12,1,0),MONTH('Yearly Calendar'!R38),DAY('Yearly Calendar'!R38)))</f>
        <v/>
      </c>
      <c r="B23" s="19" t="str">
        <f>IF(ISBLANK('Yearly Calendar'!T38),"",'Yearly Calendar'!T38)</f>
        <v/>
      </c>
      <c r="C23" s="19"/>
      <c r="D23" s="19"/>
      <c r="E23" s="19"/>
      <c r="F23" s="19"/>
      <c r="G23" s="19"/>
      <c r="H23" s="19"/>
      <c r="I23" s="19"/>
      <c r="J23" s="19"/>
      <c r="K23" s="25"/>
      <c r="L23" s="15"/>
      <c r="N23" s="16">
        <f>'Yearly Calendar'!B28</f>
        <v>42806</v>
      </c>
      <c r="O23" s="16">
        <f>'Yearly Calendar'!C28</f>
        <v>42807</v>
      </c>
      <c r="P23" s="16">
        <f>'Yearly Calendar'!D28</f>
        <v>42808</v>
      </c>
      <c r="Q23" s="16">
        <f>'Yearly Calendar'!E28</f>
        <v>42809</v>
      </c>
      <c r="R23" s="16">
        <f>'Yearly Calendar'!F28</f>
        <v>42810</v>
      </c>
      <c r="S23" s="16">
        <f>'Yearly Calendar'!G28</f>
        <v>42811</v>
      </c>
      <c r="T23" s="16">
        <f>'Yearly Calendar'!H28</f>
        <v>42812</v>
      </c>
      <c r="V23" s="16">
        <f>'Yearly Calendar'!J28</f>
        <v>42897</v>
      </c>
      <c r="W23" s="16">
        <f>'Yearly Calendar'!K28</f>
        <v>42898</v>
      </c>
      <c r="X23" s="16">
        <f>'Yearly Calendar'!L28</f>
        <v>42899</v>
      </c>
      <c r="Y23" s="16">
        <f>'Yearly Calendar'!M28</f>
        <v>42900</v>
      </c>
      <c r="Z23" s="16">
        <f>'Yearly Calendar'!N28</f>
        <v>42901</v>
      </c>
      <c r="AA23" s="16">
        <f>'Yearly Calendar'!O28</f>
        <v>42902</v>
      </c>
      <c r="AB23" s="16">
        <f>'Yearly Calendar'!P28</f>
        <v>42903</v>
      </c>
      <c r="AD23" s="16">
        <f>'Yearly Calendar'!R28</f>
        <v>42988</v>
      </c>
      <c r="AE23" s="16">
        <f>'Yearly Calendar'!S28</f>
        <v>42989</v>
      </c>
      <c r="AF23" s="16">
        <f>'Yearly Calendar'!T28</f>
        <v>42990</v>
      </c>
      <c r="AG23" s="16">
        <f>'Yearly Calendar'!U28</f>
        <v>42991</v>
      </c>
      <c r="AH23" s="16">
        <f>'Yearly Calendar'!V28</f>
        <v>42992</v>
      </c>
      <c r="AI23" s="16">
        <f>'Yearly Calendar'!W28</f>
        <v>42993</v>
      </c>
      <c r="AJ23" s="16">
        <f>'Yearly Calendar'!X28</f>
        <v>42994</v>
      </c>
      <c r="AL23" s="16">
        <f>'Yearly Calendar'!Z28</f>
        <v>43079</v>
      </c>
      <c r="AM23" s="16">
        <f>'Yearly Calendar'!AA28</f>
        <v>43080</v>
      </c>
      <c r="AN23" s="16">
        <f>'Yearly Calendar'!AB28</f>
        <v>43081</v>
      </c>
      <c r="AO23" s="16">
        <f>'Yearly Calendar'!AC28</f>
        <v>43082</v>
      </c>
      <c r="AP23" s="16">
        <f>'Yearly Calendar'!AD28</f>
        <v>43083</v>
      </c>
      <c r="AQ23" s="16">
        <f>'Yearly Calendar'!AE28</f>
        <v>43084</v>
      </c>
      <c r="AR23" s="16">
        <f>'Yearly Calendar'!AF28</f>
        <v>43085</v>
      </c>
      <c r="AT23" s="16">
        <f t="shared" ref="AT23:AZ23" si="10">IF(MONTH($AT$19)&lt;&gt;MONTH($AT$19-WEEKDAY($AT$19,Start_Day)+(COLUMN(AT23)-COLUMN($AT$21)+15)),"",$AT$19-WEEKDAY($AT$19,Start_Day)+(COLUMN(AT23)-COLUMN($AT$21)+15))</f>
        <v>43114</v>
      </c>
      <c r="AU23" s="16">
        <f t="shared" si="10"/>
        <v>43115</v>
      </c>
      <c r="AV23" s="16">
        <f t="shared" si="10"/>
        <v>43116</v>
      </c>
      <c r="AW23" s="16">
        <f t="shared" si="10"/>
        <v>43117</v>
      </c>
      <c r="AX23" s="16">
        <f t="shared" si="10"/>
        <v>43118</v>
      </c>
      <c r="AY23" s="16">
        <f t="shared" si="10"/>
        <v>43119</v>
      </c>
      <c r="AZ23" s="16">
        <f t="shared" si="10"/>
        <v>43120</v>
      </c>
    </row>
    <row r="24" spans="1:52" ht="15.75" customHeight="1" x14ac:dyDescent="0.25">
      <c r="A24" s="24" t="str">
        <f>IF(ISBLANK('Yearly Calendar'!R39),"",DATE(Year+IF(month_n&gt;12,1,0),MONTH('Yearly Calendar'!R39),DAY('Yearly Calendar'!R39)))</f>
        <v/>
      </c>
      <c r="B24" s="19" t="str">
        <f>IF(ISBLANK('Yearly Calendar'!T39),"",'Yearly Calendar'!T39)</f>
        <v/>
      </c>
      <c r="C24" s="19"/>
      <c r="D24" s="19"/>
      <c r="E24" s="19"/>
      <c r="F24" s="19"/>
      <c r="G24" s="19"/>
      <c r="H24" s="19"/>
      <c r="I24" s="19"/>
      <c r="J24" s="19"/>
      <c r="K24" s="25"/>
      <c r="L24" s="15"/>
      <c r="N24" s="16">
        <f>'Yearly Calendar'!B29</f>
        <v>42813</v>
      </c>
      <c r="O24" s="16">
        <f>'Yearly Calendar'!C29</f>
        <v>42814</v>
      </c>
      <c r="P24" s="16">
        <f>'Yearly Calendar'!D29</f>
        <v>42815</v>
      </c>
      <c r="Q24" s="16">
        <f>'Yearly Calendar'!E29</f>
        <v>42816</v>
      </c>
      <c r="R24" s="16">
        <f>'Yearly Calendar'!F29</f>
        <v>42817</v>
      </c>
      <c r="S24" s="16">
        <f>'Yearly Calendar'!G29</f>
        <v>42818</v>
      </c>
      <c r="T24" s="16">
        <f>'Yearly Calendar'!H29</f>
        <v>42819</v>
      </c>
      <c r="V24" s="16">
        <f>'Yearly Calendar'!J29</f>
        <v>42904</v>
      </c>
      <c r="W24" s="16">
        <f>'Yearly Calendar'!K29</f>
        <v>42905</v>
      </c>
      <c r="X24" s="16">
        <f>'Yearly Calendar'!L29</f>
        <v>42906</v>
      </c>
      <c r="Y24" s="16">
        <f>'Yearly Calendar'!M29</f>
        <v>42907</v>
      </c>
      <c r="Z24" s="16">
        <f>'Yearly Calendar'!N29</f>
        <v>42908</v>
      </c>
      <c r="AA24" s="16">
        <f>'Yearly Calendar'!O29</f>
        <v>42909</v>
      </c>
      <c r="AB24" s="16">
        <f>'Yearly Calendar'!P29</f>
        <v>42910</v>
      </c>
      <c r="AD24" s="16">
        <f>'Yearly Calendar'!R29</f>
        <v>42995</v>
      </c>
      <c r="AE24" s="16">
        <f>'Yearly Calendar'!S29</f>
        <v>42996</v>
      </c>
      <c r="AF24" s="16">
        <f>'Yearly Calendar'!T29</f>
        <v>42997</v>
      </c>
      <c r="AG24" s="16">
        <f>'Yearly Calendar'!U29</f>
        <v>42998</v>
      </c>
      <c r="AH24" s="16">
        <f>'Yearly Calendar'!V29</f>
        <v>42999</v>
      </c>
      <c r="AI24" s="16">
        <f>'Yearly Calendar'!W29</f>
        <v>43000</v>
      </c>
      <c r="AJ24" s="16">
        <f>'Yearly Calendar'!X29</f>
        <v>43001</v>
      </c>
      <c r="AL24" s="16">
        <f>'Yearly Calendar'!Z29</f>
        <v>43086</v>
      </c>
      <c r="AM24" s="16">
        <f>'Yearly Calendar'!AA29</f>
        <v>43087</v>
      </c>
      <c r="AN24" s="16">
        <f>'Yearly Calendar'!AB29</f>
        <v>43088</v>
      </c>
      <c r="AO24" s="16">
        <f>'Yearly Calendar'!AC29</f>
        <v>43089</v>
      </c>
      <c r="AP24" s="16">
        <f>'Yearly Calendar'!AD29</f>
        <v>43090</v>
      </c>
      <c r="AQ24" s="16">
        <f>'Yearly Calendar'!AE29</f>
        <v>43091</v>
      </c>
      <c r="AR24" s="16">
        <f>'Yearly Calendar'!AF29</f>
        <v>43092</v>
      </c>
      <c r="AT24" s="16">
        <f t="shared" ref="AT24:AZ24" si="11">IF(MONTH($AT$19)&lt;&gt;MONTH($AT$19-WEEKDAY($AT$19,Start_Day)+(COLUMN(AT24)-COLUMN($AT$21)+22)),"",$AT$19-WEEKDAY($AT$19,Start_Day)+(COLUMN(AT24)-COLUMN($AT$21)+22))</f>
        <v>43121</v>
      </c>
      <c r="AU24" s="16">
        <f t="shared" si="11"/>
        <v>43122</v>
      </c>
      <c r="AV24" s="16">
        <f t="shared" si="11"/>
        <v>43123</v>
      </c>
      <c r="AW24" s="16">
        <f t="shared" si="11"/>
        <v>43124</v>
      </c>
      <c r="AX24" s="16">
        <f t="shared" si="11"/>
        <v>43125</v>
      </c>
      <c r="AY24" s="16">
        <f t="shared" si="11"/>
        <v>43126</v>
      </c>
      <c r="AZ24" s="16">
        <f t="shared" si="11"/>
        <v>43127</v>
      </c>
    </row>
    <row r="25" spans="1:52" ht="15.75" customHeight="1" x14ac:dyDescent="0.25">
      <c r="A25" s="24" t="str">
        <f>IF(ISBLANK('Yearly Calendar'!R40),"",DATE(Year+IF(month_n&gt;12,1,0),MONTH('Yearly Calendar'!R40),DAY('Yearly Calendar'!R40)))</f>
        <v/>
      </c>
      <c r="B25" s="19" t="str">
        <f>IF(ISBLANK('Yearly Calendar'!T40),"",'Yearly Calendar'!T40)</f>
        <v/>
      </c>
      <c r="C25" s="19"/>
      <c r="D25" s="19"/>
      <c r="E25" s="19"/>
      <c r="F25" s="19"/>
      <c r="G25" s="19"/>
      <c r="H25" s="19"/>
      <c r="I25" s="19"/>
      <c r="J25" s="19"/>
      <c r="K25" s="25"/>
      <c r="L25" s="15"/>
      <c r="N25" s="16">
        <f>'Yearly Calendar'!B30</f>
        <v>42820</v>
      </c>
      <c r="O25" s="16">
        <f>'Yearly Calendar'!C30</f>
        <v>42821</v>
      </c>
      <c r="P25" s="16">
        <f>'Yearly Calendar'!D30</f>
        <v>42822</v>
      </c>
      <c r="Q25" s="16">
        <f>'Yearly Calendar'!E30</f>
        <v>42823</v>
      </c>
      <c r="R25" s="16">
        <f>'Yearly Calendar'!F30</f>
        <v>42824</v>
      </c>
      <c r="S25" s="16">
        <f>'Yearly Calendar'!G30</f>
        <v>42825</v>
      </c>
      <c r="T25" s="16" t="str">
        <f>'Yearly Calendar'!H30</f>
        <v/>
      </c>
      <c r="V25" s="16">
        <f>'Yearly Calendar'!J30</f>
        <v>42911</v>
      </c>
      <c r="W25" s="16">
        <f>'Yearly Calendar'!K30</f>
        <v>42912</v>
      </c>
      <c r="X25" s="16">
        <f>'Yearly Calendar'!L30</f>
        <v>42913</v>
      </c>
      <c r="Y25" s="16">
        <f>'Yearly Calendar'!M30</f>
        <v>42914</v>
      </c>
      <c r="Z25" s="16">
        <f>'Yearly Calendar'!N30</f>
        <v>42915</v>
      </c>
      <c r="AA25" s="16">
        <f>'Yearly Calendar'!O30</f>
        <v>42916</v>
      </c>
      <c r="AB25" s="16" t="str">
        <f>'Yearly Calendar'!P30</f>
        <v/>
      </c>
      <c r="AD25" s="16">
        <f>'Yearly Calendar'!R30</f>
        <v>43002</v>
      </c>
      <c r="AE25" s="16">
        <f>'Yearly Calendar'!S30</f>
        <v>43003</v>
      </c>
      <c r="AF25" s="16">
        <f>'Yearly Calendar'!T30</f>
        <v>43004</v>
      </c>
      <c r="AG25" s="16">
        <f>'Yearly Calendar'!U30</f>
        <v>43005</v>
      </c>
      <c r="AH25" s="16">
        <f>'Yearly Calendar'!V30</f>
        <v>43006</v>
      </c>
      <c r="AI25" s="16">
        <f>'Yearly Calendar'!W30</f>
        <v>43007</v>
      </c>
      <c r="AJ25" s="16">
        <f>'Yearly Calendar'!X30</f>
        <v>43008</v>
      </c>
      <c r="AL25" s="16">
        <f>'Yearly Calendar'!Z30</f>
        <v>43093</v>
      </c>
      <c r="AM25" s="16">
        <f>'Yearly Calendar'!AA30</f>
        <v>43094</v>
      </c>
      <c r="AN25" s="16">
        <f>'Yearly Calendar'!AB30</f>
        <v>43095</v>
      </c>
      <c r="AO25" s="16">
        <f>'Yearly Calendar'!AC30</f>
        <v>43096</v>
      </c>
      <c r="AP25" s="16">
        <f>'Yearly Calendar'!AD30</f>
        <v>43097</v>
      </c>
      <c r="AQ25" s="16">
        <f>'Yearly Calendar'!AE30</f>
        <v>43098</v>
      </c>
      <c r="AR25" s="16">
        <f>'Yearly Calendar'!AF30</f>
        <v>43099</v>
      </c>
      <c r="AT25" s="16">
        <f t="shared" ref="AT25:AZ25" si="12">IF(MONTH($AT$19)&lt;&gt;MONTH($AT$19-WEEKDAY($AT$19,Start_Day)+(COLUMN(AT25)-COLUMN($AT$21)+29)),"",$AT$19-WEEKDAY($AT$19,Start_Day)+(COLUMN(AT25)-COLUMN($AT$21)+29))</f>
        <v>43128</v>
      </c>
      <c r="AU25" s="16">
        <f t="shared" si="12"/>
        <v>43129</v>
      </c>
      <c r="AV25" s="16">
        <f t="shared" si="12"/>
        <v>43130</v>
      </c>
      <c r="AW25" s="16">
        <f t="shared" si="12"/>
        <v>43131</v>
      </c>
      <c r="AX25" s="16" t="str">
        <f t="shared" si="12"/>
        <v/>
      </c>
      <c r="AY25" s="16" t="str">
        <f t="shared" si="12"/>
        <v/>
      </c>
      <c r="AZ25" s="16" t="str">
        <f t="shared" si="12"/>
        <v/>
      </c>
    </row>
    <row r="26" spans="1:52" ht="15.75" customHeight="1" x14ac:dyDescent="0.25">
      <c r="A26" s="24" t="str">
        <f>IF(ISBLANK('Yearly Calendar'!R41),"",DATE(Year+IF(month_n&gt;12,1,0),MONTH('Yearly Calendar'!R41),DAY('Yearly Calendar'!R41)))</f>
        <v/>
      </c>
      <c r="B26" s="19" t="str">
        <f>IF(ISBLANK('Yearly Calendar'!T41),"",'Yearly Calendar'!T41)</f>
        <v/>
      </c>
      <c r="C26" s="19"/>
      <c r="D26" s="19"/>
      <c r="E26" s="19"/>
      <c r="F26" s="19"/>
      <c r="G26" s="19"/>
      <c r="H26" s="19"/>
      <c r="I26" s="19"/>
      <c r="J26" s="19"/>
      <c r="K26" s="25"/>
      <c r="L26" s="15"/>
      <c r="N26" s="16" t="str">
        <f>'Yearly Calendar'!B31</f>
        <v/>
      </c>
      <c r="O26" s="16" t="str">
        <f>'Yearly Calendar'!C31</f>
        <v/>
      </c>
      <c r="P26" s="16" t="str">
        <f>'Yearly Calendar'!D31</f>
        <v/>
      </c>
      <c r="Q26" s="16" t="str">
        <f>'Yearly Calendar'!E31</f>
        <v/>
      </c>
      <c r="R26" s="16" t="str">
        <f>'Yearly Calendar'!F31</f>
        <v/>
      </c>
      <c r="S26" s="16" t="str">
        <f>'Yearly Calendar'!G31</f>
        <v/>
      </c>
      <c r="T26" s="16" t="str">
        <f>'Yearly Calendar'!H31</f>
        <v/>
      </c>
      <c r="V26" s="16" t="str">
        <f>'Yearly Calendar'!J31</f>
        <v/>
      </c>
      <c r="W26" s="16" t="str">
        <f>'Yearly Calendar'!K31</f>
        <v/>
      </c>
      <c r="X26" s="16" t="str">
        <f>'Yearly Calendar'!L31</f>
        <v/>
      </c>
      <c r="Y26" s="16" t="str">
        <f>'Yearly Calendar'!M31</f>
        <v/>
      </c>
      <c r="Z26" s="16" t="str">
        <f>'Yearly Calendar'!N31</f>
        <v/>
      </c>
      <c r="AA26" s="16" t="str">
        <f>'Yearly Calendar'!O31</f>
        <v/>
      </c>
      <c r="AB26" s="16" t="str">
        <f>'Yearly Calendar'!P31</f>
        <v/>
      </c>
      <c r="AD26" s="16" t="str">
        <f>'Yearly Calendar'!R31</f>
        <v/>
      </c>
      <c r="AE26" s="16" t="str">
        <f>'Yearly Calendar'!S31</f>
        <v/>
      </c>
      <c r="AF26" s="16" t="str">
        <f>'Yearly Calendar'!T31</f>
        <v/>
      </c>
      <c r="AG26" s="16" t="str">
        <f>'Yearly Calendar'!U31</f>
        <v/>
      </c>
      <c r="AH26" s="16" t="str">
        <f>'Yearly Calendar'!V31</f>
        <v/>
      </c>
      <c r="AI26" s="16" t="str">
        <f>'Yearly Calendar'!W31</f>
        <v/>
      </c>
      <c r="AJ26" s="16" t="str">
        <f>'Yearly Calendar'!X31</f>
        <v/>
      </c>
      <c r="AL26" s="16">
        <f>'Yearly Calendar'!Z31</f>
        <v>43100</v>
      </c>
      <c r="AM26" s="16" t="str">
        <f>'Yearly Calendar'!AA31</f>
        <v/>
      </c>
      <c r="AN26" s="16" t="str">
        <f>'Yearly Calendar'!AB31</f>
        <v/>
      </c>
      <c r="AO26" s="16" t="str">
        <f>'Yearly Calendar'!AC31</f>
        <v/>
      </c>
      <c r="AP26" s="16" t="str">
        <f>'Yearly Calendar'!AD31</f>
        <v/>
      </c>
      <c r="AQ26" s="16" t="str">
        <f>'Yearly Calendar'!AE31</f>
        <v/>
      </c>
      <c r="AR26" s="16" t="str">
        <f>'Yearly Calendar'!AF31</f>
        <v/>
      </c>
      <c r="AT26" s="16" t="str">
        <f t="shared" ref="AT26:AZ26" si="13">IF(MONTH($AT$19)&lt;&gt;MONTH($AT$19-WEEKDAY($AT$19,Start_Day)+(COLUMN(AT26)-COLUMN($AT$21)+36)),"",$AT$19-WEEKDAY($AT$19,Start_Day)+(COLUMN(AT26)-COLUMN($AT$21)+36))</f>
        <v/>
      </c>
      <c r="AU26" s="16" t="str">
        <f t="shared" si="13"/>
        <v/>
      </c>
      <c r="AV26" s="16" t="str">
        <f t="shared" si="13"/>
        <v/>
      </c>
      <c r="AW26" s="16" t="str">
        <f t="shared" si="13"/>
        <v/>
      </c>
      <c r="AX26" s="16" t="str">
        <f t="shared" si="13"/>
        <v/>
      </c>
      <c r="AY26" s="16" t="str">
        <f t="shared" si="13"/>
        <v/>
      </c>
      <c r="AZ26" s="16" t="str">
        <f t="shared" si="13"/>
        <v/>
      </c>
    </row>
    <row r="27" spans="1:52" ht="14.25" x14ac:dyDescent="0.25">
      <c r="A27" s="24" t="str">
        <f>IF(ISBLANK('Yearly Calendar'!R42),"",DATE(Year+IF(month_n&gt;12,1,0),MONTH('Yearly Calendar'!R42),DAY('Yearly Calendar'!R42)))</f>
        <v/>
      </c>
      <c r="B27" s="19" t="str">
        <f>IF(ISBLANK('Yearly Calendar'!T42),"",'Yearly Calendar'!T42)</f>
        <v/>
      </c>
      <c r="C27" s="19"/>
      <c r="D27" s="19"/>
      <c r="E27" s="19"/>
      <c r="F27" s="19"/>
      <c r="G27" s="19"/>
      <c r="H27" s="19"/>
      <c r="I27" s="19"/>
      <c r="J27" s="19"/>
      <c r="K27" s="25"/>
    </row>
    <row r="28" spans="1:52" ht="14.25" x14ac:dyDescent="0.25">
      <c r="A28" s="24" t="str">
        <f>IF(ISBLANK('Yearly Calendar'!R43),"",DATE(Year+IF(month_n&gt;12,1,0),MONTH('Yearly Calendar'!R43),DAY('Yearly Calendar'!R43)))</f>
        <v/>
      </c>
      <c r="B28" s="19" t="str">
        <f>IF(ISBLANK('Yearly Calendar'!T43),"",'Yearly Calendar'!T43)</f>
        <v/>
      </c>
      <c r="C28" s="19"/>
      <c r="D28" s="19"/>
      <c r="E28" s="19"/>
      <c r="F28" s="19"/>
      <c r="G28" s="19"/>
      <c r="H28" s="19"/>
      <c r="I28" s="19"/>
      <c r="J28" s="19"/>
      <c r="K28" s="25"/>
    </row>
    <row r="29" spans="1:52" ht="14.25" x14ac:dyDescent="0.25">
      <c r="A29" s="24" t="str">
        <f>IF(ISBLANK('Yearly Calendar'!R44),"",DATE(Year+IF(month_n&gt;12,1,0),MONTH('Yearly Calendar'!R44),DAY('Yearly Calendar'!R44)))</f>
        <v/>
      </c>
      <c r="B29" s="19" t="str">
        <f>IF(ISBLANK('Yearly Calendar'!T44),"",'Yearly Calendar'!T44)</f>
        <v/>
      </c>
      <c r="C29" s="19"/>
      <c r="D29" s="19"/>
      <c r="E29" s="19"/>
      <c r="F29" s="19"/>
      <c r="G29" s="19"/>
      <c r="H29" s="19"/>
      <c r="I29" s="19"/>
      <c r="J29" s="19"/>
      <c r="K29" s="25"/>
    </row>
    <row r="30" spans="1:52" ht="14.25" x14ac:dyDescent="0.25">
      <c r="A30" s="24" t="str">
        <f>IF(ISBLANK('Yearly Calendar'!R45),"",DATE(Year+IF(month_n&gt;12,1,0),MONTH('Yearly Calendar'!R45),DAY('Yearly Calendar'!R45)))</f>
        <v/>
      </c>
      <c r="B30" s="19" t="str">
        <f>IF(ISBLANK('Yearly Calendar'!T45),"",'Yearly Calendar'!T45)</f>
        <v/>
      </c>
      <c r="C30" s="19"/>
      <c r="D30" s="19"/>
      <c r="E30" s="19"/>
      <c r="F30" s="19"/>
      <c r="G30" s="19"/>
      <c r="H30" s="19"/>
      <c r="I30" s="19"/>
      <c r="J30" s="19"/>
      <c r="K30" s="25"/>
    </row>
    <row r="31" spans="1:52" ht="14.25" x14ac:dyDescent="0.25">
      <c r="A31" s="24" t="str">
        <f>IF(ISBLANK('Yearly Calendar'!R46),"",DATE(Year+IF(month_n&gt;12,1,0),MONTH('Yearly Calendar'!R46),DAY('Yearly Calendar'!R46)))</f>
        <v/>
      </c>
      <c r="B31" s="19" t="str">
        <f>IF(ISBLANK('Yearly Calendar'!T46),"",'Yearly Calendar'!T46)</f>
        <v/>
      </c>
      <c r="C31" s="19"/>
      <c r="D31" s="19"/>
      <c r="E31" s="19"/>
      <c r="F31" s="19"/>
      <c r="G31" s="19"/>
      <c r="H31" s="19"/>
      <c r="I31" s="19"/>
      <c r="J31" s="19"/>
      <c r="K31" s="25"/>
    </row>
    <row r="32" spans="1:52" ht="14.25" x14ac:dyDescent="0.25">
      <c r="A32" s="24" t="str">
        <f>IF(ISBLANK('Yearly Calendar'!R47),"",DATE(Year+IF(month_n&gt;12,1,0),MONTH('Yearly Calendar'!R47),DAY('Yearly Calendar'!R47)))</f>
        <v/>
      </c>
      <c r="B32" s="19" t="str">
        <f>IF(ISBLANK('Yearly Calendar'!T47),"",'Yearly Calendar'!T47)</f>
        <v/>
      </c>
      <c r="C32" s="19"/>
      <c r="D32" s="19"/>
      <c r="E32" s="19"/>
      <c r="F32" s="19"/>
      <c r="G32" s="19"/>
      <c r="H32" s="19"/>
      <c r="I32" s="19"/>
      <c r="J32" s="19"/>
      <c r="K32" s="25"/>
    </row>
    <row r="33" spans="1:11" ht="14.25" x14ac:dyDescent="0.25">
      <c r="A33" s="24" t="str">
        <f>IF(ISBLANK('Yearly Calendar'!R48),"",DATE(Year+IF(month_n&gt;12,1,0),MONTH('Yearly Calendar'!R48),DAY('Yearly Calendar'!R48)))</f>
        <v/>
      </c>
      <c r="B33" s="19" t="str">
        <f>IF(ISBLANK('Yearly Calendar'!T48),"",'Yearly Calendar'!T48)</f>
        <v/>
      </c>
      <c r="C33" s="19"/>
      <c r="D33" s="19"/>
      <c r="E33" s="19"/>
      <c r="F33" s="19"/>
      <c r="G33" s="19"/>
      <c r="H33" s="19"/>
      <c r="I33" s="19"/>
      <c r="J33" s="19"/>
      <c r="K33" s="25"/>
    </row>
    <row r="34" spans="1:11" ht="14.25" x14ac:dyDescent="0.25">
      <c r="A34" s="24" t="str">
        <f>IF(ISBLANK('Yearly Calendar'!R49),"",DATE(Year+IF(month_n&gt;12,1,0),MONTH('Yearly Calendar'!R49),DAY('Yearly Calendar'!R49)))</f>
        <v/>
      </c>
      <c r="B34" s="19" t="str">
        <f>IF(ISBLANK('Yearly Calendar'!T49),"",'Yearly Calendar'!T49)</f>
        <v/>
      </c>
      <c r="C34" s="19"/>
      <c r="D34" s="19"/>
      <c r="E34" s="19"/>
      <c r="F34" s="19"/>
      <c r="G34" s="19"/>
      <c r="H34" s="19"/>
      <c r="I34" s="19"/>
      <c r="J34" s="19"/>
      <c r="K34" s="25"/>
    </row>
    <row r="35" spans="1:11" ht="14.25" x14ac:dyDescent="0.25">
      <c r="A35" s="24" t="str">
        <f>IF(ISBLANK('Yearly Calendar'!R50),"",DATE(Year+IF(month_n&gt;12,1,0),MONTH('Yearly Calendar'!R50),DAY('Yearly Calendar'!R50)))</f>
        <v/>
      </c>
      <c r="B35" s="19" t="str">
        <f>IF(ISBLANK('Yearly Calendar'!T50),"",'Yearly Calendar'!T50)</f>
        <v/>
      </c>
      <c r="C35" s="19"/>
      <c r="D35" s="19"/>
      <c r="E35" s="19"/>
      <c r="F35" s="19"/>
      <c r="G35" s="19"/>
      <c r="H35" s="19"/>
      <c r="I35" s="19"/>
      <c r="J35" s="19"/>
      <c r="K35" s="25"/>
    </row>
    <row r="36" spans="1:11" ht="14.25" x14ac:dyDescent="0.25">
      <c r="A36" s="24" t="str">
        <f>IF(ISBLANK('Yearly Calendar'!R51),"",DATE(Year+IF(month_n&gt;12,1,0),MONTH('Yearly Calendar'!R51),DAY('Yearly Calendar'!R51)))</f>
        <v/>
      </c>
      <c r="B36" s="19" t="str">
        <f>IF(ISBLANK('Yearly Calendar'!T51),"",'Yearly Calendar'!T51)</f>
        <v/>
      </c>
      <c r="C36" s="19"/>
      <c r="D36" s="19"/>
      <c r="E36" s="19"/>
      <c r="F36" s="19"/>
      <c r="G36" s="19"/>
      <c r="H36" s="19"/>
      <c r="I36" s="19"/>
      <c r="J36" s="19"/>
      <c r="K36" s="25"/>
    </row>
    <row r="37" spans="1:11" ht="14.25" x14ac:dyDescent="0.25">
      <c r="A37" s="24" t="str">
        <f>IF(ISBLANK('Yearly Calendar'!R52),"",DATE(Year+IF(month_n&gt;12,1,0),MONTH('Yearly Calendar'!R52),DAY('Yearly Calendar'!R52)))</f>
        <v/>
      </c>
      <c r="B37" s="19" t="str">
        <f>IF(ISBLANK('Yearly Calendar'!T52),"",'Yearly Calendar'!T52)</f>
        <v/>
      </c>
      <c r="C37" s="19"/>
      <c r="D37" s="19"/>
      <c r="E37" s="19"/>
      <c r="F37" s="19"/>
      <c r="G37" s="19"/>
      <c r="H37" s="19"/>
      <c r="I37" s="19"/>
      <c r="J37" s="19"/>
      <c r="K37" s="25"/>
    </row>
    <row r="38" spans="1:11" ht="14.25" x14ac:dyDescent="0.25">
      <c r="A38" s="24" t="str">
        <f>IF(ISBLANK('Yearly Calendar'!R53),"",DATE(Year+IF(month_n&gt;12,1,0),MONTH('Yearly Calendar'!R53),DAY('Yearly Calendar'!R53)))</f>
        <v/>
      </c>
      <c r="B38" s="19" t="str">
        <f>IF(ISBLANK('Yearly Calendar'!T53),"",'Yearly Calendar'!T53)</f>
        <v/>
      </c>
      <c r="C38" s="19"/>
      <c r="D38" s="19"/>
      <c r="E38" s="19"/>
      <c r="F38" s="19"/>
      <c r="G38" s="19"/>
      <c r="H38" s="19"/>
      <c r="I38" s="19"/>
      <c r="J38" s="19"/>
      <c r="K38" s="25"/>
    </row>
    <row r="39" spans="1:11" ht="14.25" x14ac:dyDescent="0.25">
      <c r="A39" s="24" t="str">
        <f>IF(ISBLANK('Yearly Calendar'!R54),"",DATE(Year+IF(month_n&gt;12,1,0),MONTH('Yearly Calendar'!R54),DAY('Yearly Calendar'!R54)))</f>
        <v/>
      </c>
      <c r="B39" s="19" t="str">
        <f>IF(ISBLANK('Yearly Calendar'!T54),"",'Yearly Calendar'!T54)</f>
        <v/>
      </c>
      <c r="C39" s="19"/>
      <c r="D39" s="19"/>
      <c r="E39" s="19"/>
      <c r="F39" s="19"/>
      <c r="G39" s="19"/>
      <c r="H39" s="19"/>
      <c r="I39" s="19"/>
      <c r="J39" s="19"/>
      <c r="K39" s="25"/>
    </row>
    <row r="40" spans="1:11" ht="14.25" x14ac:dyDescent="0.25">
      <c r="A40" s="24" t="str">
        <f>IF(ISBLANK('Yearly Calendar'!R55),"",DATE(Year+IF(month_n&gt;12,1,0),MONTH('Yearly Calendar'!R55),DAY('Yearly Calendar'!R55)))</f>
        <v/>
      </c>
      <c r="B40" s="19" t="str">
        <f>IF(ISBLANK('Yearly Calendar'!T55),"",'Yearly Calendar'!T55)</f>
        <v/>
      </c>
      <c r="C40" s="19"/>
      <c r="D40" s="19"/>
      <c r="E40" s="19"/>
      <c r="F40" s="19"/>
      <c r="G40" s="19"/>
      <c r="H40" s="19"/>
      <c r="I40" s="19"/>
      <c r="J40" s="19"/>
      <c r="K40" s="25"/>
    </row>
    <row r="41" spans="1:11" ht="14.25" x14ac:dyDescent="0.25">
      <c r="A41" s="24" t="str">
        <f>IF(ISBLANK('Yearly Calendar'!R56),"",DATE(Year+IF(month_n&gt;12,1,0),MONTH('Yearly Calendar'!R56),DAY('Yearly Calendar'!R56)))</f>
        <v/>
      </c>
      <c r="B41" s="19" t="str">
        <f>IF(ISBLANK('Yearly Calendar'!T56),"",'Yearly Calendar'!T56)</f>
        <v/>
      </c>
      <c r="C41" s="19"/>
      <c r="D41" s="19"/>
      <c r="E41" s="19"/>
      <c r="F41" s="19"/>
      <c r="G41" s="19"/>
      <c r="H41" s="19"/>
      <c r="I41" s="19"/>
      <c r="J41" s="19"/>
      <c r="K41" s="25"/>
    </row>
    <row r="42" spans="1:11" ht="14.25" x14ac:dyDescent="0.25">
      <c r="A42" s="24" t="str">
        <f>IF(ISBLANK('Yearly Calendar'!R57),"",DATE(Year+IF(month_n&gt;12,1,0),MONTH('Yearly Calendar'!R57),DAY('Yearly Calendar'!R57)))</f>
        <v/>
      </c>
      <c r="B42" s="19" t="str">
        <f>IF(ISBLANK('Yearly Calendar'!T57),"",'Yearly Calendar'!T57)</f>
        <v/>
      </c>
      <c r="C42" s="19"/>
      <c r="D42" s="19"/>
      <c r="E42" s="19"/>
      <c r="F42" s="19"/>
      <c r="G42" s="19"/>
      <c r="H42" s="19"/>
      <c r="I42" s="19"/>
      <c r="J42" s="19"/>
      <c r="K42" s="25"/>
    </row>
    <row r="43" spans="1:11" ht="14.25" x14ac:dyDescent="0.25">
      <c r="A43" s="24" t="str">
        <f>IF(ISBLANK('Yearly Calendar'!R58),"",DATE(Year+IF(month_n&gt;12,1,0),MONTH('Yearly Calendar'!R58),DAY('Yearly Calendar'!R58)))</f>
        <v/>
      </c>
      <c r="B43" s="19" t="str">
        <f>IF(ISBLANK('Yearly Calendar'!T58),"",'Yearly Calendar'!T58)</f>
        <v/>
      </c>
      <c r="C43" s="19"/>
      <c r="D43" s="19"/>
      <c r="E43" s="19"/>
      <c r="F43" s="19"/>
      <c r="G43" s="19"/>
      <c r="H43" s="19"/>
      <c r="I43" s="19"/>
      <c r="J43" s="19"/>
      <c r="K43" s="25"/>
    </row>
    <row r="44" spans="1:11" ht="14.25" x14ac:dyDescent="0.25">
      <c r="A44" s="24" t="str">
        <f>IF(ISBLANK('Yearly Calendar'!R59),"",DATE(Year+IF(month_n&gt;12,1,0),MONTH('Yearly Calendar'!R59),DAY('Yearly Calendar'!R59)))</f>
        <v/>
      </c>
      <c r="B44" s="19" t="str">
        <f>IF(ISBLANK('Yearly Calendar'!T59),"",'Yearly Calendar'!T59)</f>
        <v/>
      </c>
      <c r="C44" s="19"/>
      <c r="D44" s="19"/>
      <c r="E44" s="19"/>
      <c r="F44" s="19"/>
      <c r="G44" s="19"/>
      <c r="H44" s="19"/>
      <c r="I44" s="19"/>
      <c r="J44" s="19"/>
      <c r="K44" s="25"/>
    </row>
    <row r="45" spans="1:11" ht="14.25" x14ac:dyDescent="0.25">
      <c r="A45" s="24" t="str">
        <f>IF(ISBLANK('Yearly Calendar'!R60),"",DATE(Year+IF(month_n&gt;12,1,0),MONTH('Yearly Calendar'!R60),DAY('Yearly Calendar'!R60)))</f>
        <v/>
      </c>
      <c r="B45" s="19" t="str">
        <f>IF(ISBLANK('Yearly Calendar'!T60),"",'Yearly Calendar'!T60)</f>
        <v/>
      </c>
      <c r="C45" s="19"/>
      <c r="D45" s="19"/>
      <c r="E45" s="19"/>
      <c r="F45" s="19"/>
      <c r="G45" s="19"/>
      <c r="H45" s="19"/>
      <c r="I45" s="19"/>
      <c r="J45" s="19"/>
      <c r="K45" s="25"/>
    </row>
    <row r="46" spans="1:11" ht="14.25" x14ac:dyDescent="0.25">
      <c r="A46" s="24" t="str">
        <f>IF(ISBLANK('Yearly Calendar'!R61),"",DATE(Year+IF(month_n&gt;12,1,0),MONTH('Yearly Calendar'!R61),DAY('Yearly Calendar'!R61)))</f>
        <v/>
      </c>
      <c r="B46" s="19" t="str">
        <f>IF(ISBLANK('Yearly Calendar'!T61),"",'Yearly Calendar'!T61)</f>
        <v/>
      </c>
      <c r="C46" s="19"/>
      <c r="D46" s="19"/>
      <c r="E46" s="19"/>
      <c r="F46" s="19"/>
      <c r="G46" s="19"/>
      <c r="H46" s="19"/>
      <c r="I46" s="19"/>
      <c r="J46" s="19"/>
      <c r="K46" s="25"/>
    </row>
  </sheetData>
  <mergeCells count="18">
    <mergeCell ref="N1:T1"/>
    <mergeCell ref="V1:AB1"/>
    <mergeCell ref="F1:L1"/>
    <mergeCell ref="F10:L10"/>
    <mergeCell ref="F19:L19"/>
    <mergeCell ref="AT1:AZ1"/>
    <mergeCell ref="AT10:AZ10"/>
    <mergeCell ref="AT19:AZ19"/>
    <mergeCell ref="AD10:AJ10"/>
    <mergeCell ref="AD19:AJ19"/>
    <mergeCell ref="AL10:AR10"/>
    <mergeCell ref="AL19:AR19"/>
    <mergeCell ref="AD1:AJ1"/>
    <mergeCell ref="AL1:AR1"/>
    <mergeCell ref="N10:T10"/>
    <mergeCell ref="N19:T19"/>
    <mergeCell ref="V10:AB10"/>
    <mergeCell ref="V19:AB19"/>
  </mergeCells>
  <phoneticPr fontId="2" type="noConversion"/>
  <conditionalFormatting sqref="N3:T8 V3:AB8 AD3:AJ8 AL3:AR8 N12:T17 V12:AB17 AD12:AJ17 AL12:AR17 N21:T26 V21:AB26 AD21:AJ26 AL21:AR26 AT21:AZ26 F3:L8">
    <cfRule type="expression" dxfId="2" priority="1" stopIfTrue="1">
      <formula>MATCH(F3,date_of_event,0)</formula>
    </cfRule>
    <cfRule type="cellIs" dxfId="1" priority="2" stopIfTrue="1" operator="equal">
      <formula>""</formula>
    </cfRule>
    <cfRule type="expression" dxfId="0" priority="3" stopIfTrue="1">
      <formula>MATCH(F3,date_of_per_event,0)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72"/>
  <sheetViews>
    <sheetView showGridLines="0" workbookViewId="0">
      <selection activeCell="Q25" sqref="Q25"/>
    </sheetView>
  </sheetViews>
  <sheetFormatPr defaultRowHeight="15" x14ac:dyDescent="0.25"/>
  <cols>
    <col min="1" max="8" width="9.140625" style="46"/>
    <col min="9" max="9" width="35.42578125" style="46" customWidth="1"/>
    <col min="10" max="16384" width="9.140625" style="46"/>
  </cols>
  <sheetData>
    <row r="1" spans="1:21" s="41" customFormat="1" ht="30" customHeight="1" x14ac:dyDescent="0.5">
      <c r="A1" s="102" t="s">
        <v>42</v>
      </c>
      <c r="B1" s="102"/>
      <c r="C1" s="102"/>
      <c r="D1" s="102"/>
      <c r="E1" s="102"/>
      <c r="F1" s="102"/>
      <c r="G1" s="102"/>
      <c r="H1" s="102"/>
      <c r="I1" s="102"/>
      <c r="J1" s="39"/>
      <c r="K1" s="39"/>
      <c r="L1" s="39"/>
      <c r="M1" s="40"/>
      <c r="N1" s="40"/>
      <c r="O1" s="40"/>
      <c r="P1" s="40"/>
      <c r="Q1" s="40"/>
      <c r="T1" s="42"/>
      <c r="U1" s="42"/>
    </row>
    <row r="2" spans="1:21" s="41" customFormat="1" x14ac:dyDescent="0.25">
      <c r="A2" s="43"/>
      <c r="B2" s="43"/>
      <c r="C2" s="43"/>
      <c r="D2" s="43"/>
      <c r="E2" s="43"/>
      <c r="F2" s="43"/>
      <c r="G2" s="43"/>
      <c r="H2" s="43"/>
      <c r="I2" s="44"/>
      <c r="J2" s="43"/>
      <c r="K2" s="43"/>
      <c r="L2" s="43"/>
    </row>
    <row r="3" spans="1:21" x14ac:dyDescent="0.25">
      <c r="A3" s="45"/>
      <c r="B3" s="45"/>
      <c r="I3" s="47" t="str">
        <f ca="1">"© "&amp;YEAR(TODAY())&amp;" Spreadsheet123 LTD. All rights reserved"</f>
        <v>© 2017 Spreadsheet123 LTD. All rights reserved</v>
      </c>
    </row>
    <row r="4" spans="1:21" ht="5.0999999999999996" customHeight="1" x14ac:dyDescent="0.25"/>
    <row r="5" spans="1:21" x14ac:dyDescent="0.25">
      <c r="A5" s="103" t="s">
        <v>43</v>
      </c>
      <c r="B5" s="103"/>
      <c r="C5" s="103"/>
      <c r="D5" s="103"/>
      <c r="E5" s="103"/>
      <c r="F5" s="103"/>
      <c r="G5" s="103"/>
      <c r="H5" s="103"/>
      <c r="I5" s="103"/>
    </row>
    <row r="6" spans="1:21" s="48" customFormat="1" x14ac:dyDescent="0.25">
      <c r="A6" s="104" t="s">
        <v>44</v>
      </c>
      <c r="B6" s="104"/>
      <c r="C6" s="104"/>
      <c r="D6" s="104"/>
      <c r="E6" s="104"/>
      <c r="F6" s="104"/>
      <c r="G6" s="104"/>
      <c r="H6" s="104"/>
      <c r="I6" s="104"/>
    </row>
    <row r="7" spans="1:21" s="48" customFormat="1" x14ac:dyDescent="0.25">
      <c r="A7" s="101" t="s">
        <v>45</v>
      </c>
      <c r="B7" s="101"/>
      <c r="C7" s="101"/>
      <c r="D7" s="101"/>
      <c r="E7" s="101"/>
      <c r="F7" s="101"/>
      <c r="G7" s="101"/>
      <c r="H7" s="101"/>
      <c r="I7" s="101"/>
    </row>
    <row r="8" spans="1:21" s="48" customFormat="1" x14ac:dyDescent="0.25">
      <c r="A8" s="49" t="s">
        <v>46</v>
      </c>
      <c r="B8" s="49"/>
      <c r="C8" s="49"/>
      <c r="D8" s="49"/>
      <c r="E8" s="49"/>
      <c r="F8" s="49"/>
      <c r="G8" s="49"/>
      <c r="H8" s="49"/>
      <c r="I8" s="49"/>
    </row>
    <row r="9" spans="1:21" s="48" customFormat="1" x14ac:dyDescent="0.25">
      <c r="A9" s="101"/>
      <c r="B9" s="101"/>
      <c r="C9" s="101"/>
      <c r="D9" s="101"/>
      <c r="E9" s="101"/>
      <c r="F9" s="101"/>
      <c r="G9" s="101"/>
      <c r="H9" s="101"/>
      <c r="I9" s="101"/>
    </row>
    <row r="10" spans="1:21" s="48" customFormat="1" x14ac:dyDescent="0.25">
      <c r="A10" s="101" t="s">
        <v>47</v>
      </c>
      <c r="B10" s="101"/>
      <c r="C10" s="101"/>
      <c r="D10" s="101"/>
      <c r="E10" s="101"/>
      <c r="F10" s="101"/>
      <c r="G10" s="101"/>
      <c r="H10" s="101"/>
      <c r="I10" s="101"/>
    </row>
    <row r="11" spans="1:21" s="48" customFormat="1" x14ac:dyDescent="0.25">
      <c r="A11" s="101" t="s">
        <v>48</v>
      </c>
      <c r="B11" s="101"/>
      <c r="C11" s="101"/>
      <c r="D11" s="101"/>
      <c r="E11" s="101"/>
      <c r="F11" s="101"/>
      <c r="G11" s="101"/>
      <c r="H11" s="101"/>
      <c r="I11" s="101"/>
    </row>
    <row r="12" spans="1:21" s="48" customFormat="1" x14ac:dyDescent="0.25">
      <c r="A12" s="49"/>
      <c r="B12" s="49"/>
      <c r="C12" s="49"/>
      <c r="D12" s="49"/>
      <c r="E12" s="49"/>
      <c r="F12" s="49"/>
      <c r="G12" s="49"/>
      <c r="H12" s="49"/>
      <c r="I12" s="49"/>
    </row>
    <row r="13" spans="1:21" s="50" customFormat="1" x14ac:dyDescent="0.25">
      <c r="A13" s="103" t="s">
        <v>49</v>
      </c>
      <c r="B13" s="103"/>
      <c r="C13" s="103"/>
      <c r="D13" s="103"/>
      <c r="E13" s="103"/>
      <c r="F13" s="103"/>
      <c r="G13" s="103"/>
      <c r="H13" s="103"/>
      <c r="I13" s="103"/>
    </row>
    <row r="14" spans="1:21" s="48" customFormat="1" x14ac:dyDescent="0.25">
      <c r="A14" s="101" t="s">
        <v>50</v>
      </c>
      <c r="B14" s="101"/>
      <c r="C14" s="101"/>
      <c r="D14" s="101"/>
      <c r="E14" s="101"/>
      <c r="F14" s="101"/>
      <c r="G14" s="101"/>
      <c r="H14" s="101"/>
      <c r="I14" s="101"/>
    </row>
    <row r="15" spans="1:21" s="48" customFormat="1" x14ac:dyDescent="0.25">
      <c r="A15" s="101" t="s">
        <v>51</v>
      </c>
      <c r="B15" s="101"/>
      <c r="C15" s="101"/>
      <c r="D15" s="101"/>
      <c r="E15" s="101"/>
      <c r="F15" s="101"/>
      <c r="G15" s="101"/>
      <c r="H15" s="101"/>
      <c r="I15" s="101"/>
    </row>
    <row r="16" spans="1:21" s="48" customFormat="1" x14ac:dyDescent="0.25">
      <c r="A16" s="49"/>
      <c r="B16" s="49"/>
      <c r="C16" s="49"/>
      <c r="D16" s="49"/>
      <c r="E16" s="49"/>
      <c r="F16" s="49"/>
      <c r="G16" s="49"/>
      <c r="H16" s="49"/>
      <c r="I16" s="49"/>
    </row>
    <row r="17" spans="1:9" s="50" customFormat="1" x14ac:dyDescent="0.25">
      <c r="A17" s="103" t="s">
        <v>52</v>
      </c>
      <c r="B17" s="103"/>
      <c r="C17" s="103"/>
      <c r="D17" s="103"/>
      <c r="E17" s="103"/>
      <c r="F17" s="103"/>
      <c r="G17" s="103"/>
      <c r="H17" s="103"/>
      <c r="I17" s="103"/>
    </row>
    <row r="18" spans="1:9" s="48" customFormat="1" x14ac:dyDescent="0.25">
      <c r="A18" s="101" t="s">
        <v>53</v>
      </c>
      <c r="B18" s="101"/>
      <c r="C18" s="101"/>
      <c r="D18" s="101"/>
      <c r="E18" s="101"/>
      <c r="F18" s="101"/>
      <c r="G18" s="101"/>
      <c r="H18" s="101"/>
      <c r="I18" s="101"/>
    </row>
    <row r="19" spans="1:9" s="48" customFormat="1" x14ac:dyDescent="0.25">
      <c r="A19" s="101" t="s">
        <v>54</v>
      </c>
      <c r="B19" s="101"/>
      <c r="C19" s="101"/>
      <c r="D19" s="101"/>
      <c r="E19" s="101"/>
      <c r="F19" s="101"/>
      <c r="G19" s="101"/>
      <c r="H19" s="101"/>
      <c r="I19" s="101"/>
    </row>
    <row r="20" spans="1:9" s="48" customFormat="1" x14ac:dyDescent="0.25">
      <c r="A20" s="101" t="s">
        <v>55</v>
      </c>
      <c r="B20" s="101"/>
      <c r="C20" s="101"/>
      <c r="D20" s="101"/>
      <c r="E20" s="101"/>
      <c r="F20" s="101"/>
      <c r="G20" s="101"/>
      <c r="H20" s="101"/>
      <c r="I20" s="101"/>
    </row>
    <row r="21" spans="1:9" s="48" customFormat="1" x14ac:dyDescent="0.25">
      <c r="A21" s="101" t="s">
        <v>56</v>
      </c>
      <c r="B21" s="101"/>
      <c r="C21" s="101"/>
      <c r="D21" s="101"/>
      <c r="E21" s="101"/>
      <c r="F21" s="101"/>
      <c r="G21" s="101"/>
      <c r="H21" s="101"/>
      <c r="I21" s="101"/>
    </row>
    <row r="22" spans="1:9" s="48" customFormat="1" x14ac:dyDescent="0.25">
      <c r="A22" s="106" t="s">
        <v>57</v>
      </c>
      <c r="B22" s="106"/>
      <c r="C22" s="106"/>
      <c r="D22" s="106"/>
      <c r="E22" s="106"/>
      <c r="F22" s="106"/>
      <c r="G22" s="106"/>
      <c r="H22" s="106"/>
      <c r="I22" s="106"/>
    </row>
    <row r="23" spans="1:9" s="48" customFormat="1" x14ac:dyDescent="0.25">
      <c r="A23" s="106" t="s">
        <v>58</v>
      </c>
      <c r="B23" s="106"/>
      <c r="C23" s="106"/>
      <c r="D23" s="106"/>
      <c r="E23" s="106"/>
      <c r="F23" s="106"/>
      <c r="G23" s="106"/>
      <c r="H23" s="106"/>
      <c r="I23" s="106"/>
    </row>
    <row r="24" spans="1:9" s="48" customFormat="1" x14ac:dyDescent="0.25">
      <c r="A24" s="51" t="s">
        <v>59</v>
      </c>
      <c r="B24" s="51"/>
      <c r="C24" s="51"/>
      <c r="D24" s="51"/>
      <c r="E24" s="51"/>
      <c r="F24" s="51"/>
      <c r="G24" s="51"/>
      <c r="H24" s="51"/>
      <c r="I24" s="51"/>
    </row>
    <row r="25" spans="1:9" s="48" customFormat="1" x14ac:dyDescent="0.25">
      <c r="A25" s="51" t="s">
        <v>60</v>
      </c>
      <c r="B25" s="51"/>
      <c r="C25" s="51"/>
      <c r="D25" s="51"/>
      <c r="E25" s="51"/>
      <c r="F25" s="51"/>
      <c r="G25" s="51"/>
      <c r="H25" s="51"/>
      <c r="I25" s="51"/>
    </row>
    <row r="26" spans="1:9" s="48" customFormat="1" x14ac:dyDescent="0.25">
      <c r="A26" s="51" t="s">
        <v>61</v>
      </c>
      <c r="B26" s="51"/>
      <c r="C26" s="51"/>
      <c r="D26" s="51"/>
      <c r="E26" s="51"/>
      <c r="F26" s="51"/>
      <c r="G26" s="51"/>
      <c r="H26" s="51"/>
      <c r="I26" s="51"/>
    </row>
    <row r="27" spans="1:9" s="48" customFormat="1" x14ac:dyDescent="0.25">
      <c r="A27" s="49"/>
      <c r="B27" s="49"/>
      <c r="C27" s="49"/>
      <c r="D27" s="49"/>
      <c r="E27" s="49"/>
      <c r="F27" s="49"/>
      <c r="G27" s="49"/>
      <c r="H27" s="49"/>
      <c r="I27" s="49"/>
    </row>
    <row r="28" spans="1:9" s="50" customFormat="1" x14ac:dyDescent="0.25">
      <c r="A28" s="103" t="s">
        <v>62</v>
      </c>
      <c r="B28" s="103"/>
      <c r="C28" s="103"/>
      <c r="D28" s="103"/>
      <c r="E28" s="103"/>
      <c r="F28" s="103"/>
      <c r="G28" s="103"/>
      <c r="H28" s="103"/>
      <c r="I28" s="103"/>
    </row>
    <row r="29" spans="1:9" s="48" customFormat="1" ht="15" customHeight="1" x14ac:dyDescent="0.25">
      <c r="A29" s="107" t="s">
        <v>63</v>
      </c>
      <c r="B29" s="107"/>
      <c r="C29" s="107"/>
      <c r="D29" s="107"/>
      <c r="E29" s="107"/>
      <c r="F29" s="107"/>
      <c r="G29" s="107"/>
      <c r="H29" s="107"/>
      <c r="I29" s="107"/>
    </row>
    <row r="30" spans="1:9" s="48" customFormat="1" ht="15" customHeight="1" x14ac:dyDescent="0.25">
      <c r="A30" s="107" t="s">
        <v>64</v>
      </c>
      <c r="B30" s="107"/>
      <c r="C30" s="107"/>
      <c r="D30" s="107"/>
      <c r="E30" s="107"/>
      <c r="F30" s="107"/>
      <c r="G30" s="107"/>
      <c r="H30" s="107"/>
      <c r="I30" s="107"/>
    </row>
    <row r="31" spans="1:9" s="48" customFormat="1" x14ac:dyDescent="0.25">
      <c r="A31" s="107" t="s">
        <v>65</v>
      </c>
      <c r="B31" s="101"/>
      <c r="C31" s="101"/>
      <c r="D31" s="101"/>
      <c r="E31" s="101"/>
      <c r="F31" s="101"/>
      <c r="G31" s="101"/>
      <c r="H31" s="101"/>
      <c r="I31" s="101"/>
    </row>
    <row r="32" spans="1:9" s="48" customFormat="1" x14ac:dyDescent="0.25">
      <c r="A32" s="107" t="s">
        <v>66</v>
      </c>
      <c r="B32" s="107"/>
      <c r="C32" s="107"/>
      <c r="D32" s="107"/>
      <c r="E32" s="107"/>
      <c r="F32" s="107"/>
      <c r="G32" s="107"/>
      <c r="H32" s="107"/>
      <c r="I32" s="107"/>
    </row>
    <row r="33" spans="1:9" s="48" customFormat="1" x14ac:dyDescent="0.25">
      <c r="A33" s="49"/>
      <c r="B33" s="49"/>
      <c r="C33" s="49"/>
      <c r="D33" s="49"/>
      <c r="E33" s="49"/>
      <c r="F33" s="49"/>
      <c r="G33" s="49"/>
      <c r="H33" s="49"/>
      <c r="I33" s="49"/>
    </row>
    <row r="34" spans="1:9" s="50" customFormat="1" x14ac:dyDescent="0.25">
      <c r="A34" s="103" t="s">
        <v>67</v>
      </c>
      <c r="B34" s="103"/>
      <c r="C34" s="103"/>
      <c r="D34" s="103"/>
      <c r="E34" s="103"/>
      <c r="F34" s="103"/>
      <c r="G34" s="103"/>
      <c r="H34" s="103"/>
      <c r="I34" s="103"/>
    </row>
    <row r="35" spans="1:9" s="52" customFormat="1" x14ac:dyDescent="0.25">
      <c r="A35" s="105" t="s">
        <v>68</v>
      </c>
      <c r="B35" s="105"/>
      <c r="C35" s="105"/>
      <c r="D35" s="105"/>
      <c r="E35" s="105"/>
      <c r="F35" s="105"/>
      <c r="G35" s="105"/>
      <c r="H35" s="105"/>
      <c r="I35" s="105"/>
    </row>
    <row r="36" spans="1:9" s="52" customFormat="1" ht="12.75" x14ac:dyDescent="0.2">
      <c r="A36" s="105" t="s">
        <v>69</v>
      </c>
      <c r="B36" s="105"/>
      <c r="C36" s="105"/>
      <c r="D36" s="105"/>
      <c r="E36" s="105"/>
      <c r="F36" s="105"/>
      <c r="G36" s="105"/>
      <c r="H36" s="105"/>
      <c r="I36" s="105"/>
    </row>
    <row r="37" spans="1:9" s="48" customFormat="1" x14ac:dyDescent="0.25">
      <c r="A37" s="49"/>
      <c r="B37" s="49"/>
      <c r="C37" s="49"/>
      <c r="D37" s="49"/>
      <c r="E37" s="49"/>
      <c r="F37" s="49"/>
      <c r="G37" s="49"/>
      <c r="H37" s="49"/>
      <c r="I37" s="49"/>
    </row>
    <row r="38" spans="1:9" s="50" customFormat="1" x14ac:dyDescent="0.25">
      <c r="A38" s="103" t="s">
        <v>70</v>
      </c>
      <c r="B38" s="103"/>
      <c r="C38" s="103"/>
      <c r="D38" s="103"/>
      <c r="E38" s="103"/>
      <c r="F38" s="103"/>
      <c r="G38" s="103"/>
      <c r="H38" s="103"/>
      <c r="I38" s="103"/>
    </row>
    <row r="39" spans="1:9" s="48" customFormat="1" x14ac:dyDescent="0.25">
      <c r="A39" s="101" t="s">
        <v>71</v>
      </c>
      <c r="B39" s="101"/>
      <c r="C39" s="101"/>
      <c r="D39" s="101"/>
      <c r="E39" s="101"/>
      <c r="F39" s="101"/>
      <c r="G39" s="101"/>
      <c r="H39" s="101"/>
      <c r="I39" s="101"/>
    </row>
    <row r="40" spans="1:9" s="48" customFormat="1" x14ac:dyDescent="0.25">
      <c r="A40" s="101" t="s">
        <v>72</v>
      </c>
      <c r="B40" s="101"/>
      <c r="C40" s="101"/>
      <c r="D40" s="101"/>
      <c r="E40" s="101"/>
      <c r="F40" s="101"/>
      <c r="G40" s="101"/>
      <c r="H40" s="101"/>
      <c r="I40" s="101"/>
    </row>
    <row r="41" spans="1:9" s="48" customFormat="1" x14ac:dyDescent="0.25">
      <c r="A41" s="101" t="s">
        <v>73</v>
      </c>
      <c r="B41" s="101"/>
      <c r="C41" s="101"/>
      <c r="D41" s="101"/>
      <c r="E41" s="101"/>
      <c r="F41" s="101"/>
      <c r="G41" s="101"/>
      <c r="H41" s="101"/>
      <c r="I41" s="101"/>
    </row>
    <row r="42" spans="1:9" s="48" customFormat="1" x14ac:dyDescent="0.25">
      <c r="A42" s="101" t="s">
        <v>74</v>
      </c>
      <c r="B42" s="101"/>
      <c r="C42" s="101"/>
      <c r="D42" s="101"/>
      <c r="E42" s="101"/>
      <c r="F42" s="101"/>
      <c r="G42" s="101"/>
      <c r="H42" s="101"/>
      <c r="I42" s="101"/>
    </row>
    <row r="43" spans="1:9" s="48" customFormat="1" x14ac:dyDescent="0.25">
      <c r="A43" s="101" t="s">
        <v>75</v>
      </c>
      <c r="B43" s="101"/>
      <c r="C43" s="101"/>
      <c r="D43" s="101"/>
      <c r="E43" s="101"/>
      <c r="F43" s="101"/>
      <c r="G43" s="101"/>
      <c r="H43" s="101"/>
      <c r="I43" s="101"/>
    </row>
    <row r="44" spans="1:9" s="48" customFormat="1" x14ac:dyDescent="0.25">
      <c r="A44" s="101" t="s">
        <v>76</v>
      </c>
      <c r="B44" s="101"/>
      <c r="C44" s="101"/>
      <c r="D44" s="101"/>
      <c r="E44" s="101"/>
      <c r="F44" s="101"/>
      <c r="G44" s="101"/>
      <c r="H44" s="101"/>
      <c r="I44" s="101"/>
    </row>
    <row r="45" spans="1:9" s="48" customFormat="1" x14ac:dyDescent="0.25">
      <c r="A45" s="101" t="s">
        <v>77</v>
      </c>
      <c r="B45" s="101"/>
      <c r="C45" s="101"/>
      <c r="D45" s="101"/>
      <c r="E45" s="101"/>
      <c r="F45" s="101"/>
      <c r="G45" s="101"/>
      <c r="H45" s="101"/>
      <c r="I45" s="101"/>
    </row>
    <row r="46" spans="1:9" s="48" customFormat="1" x14ac:dyDescent="0.25">
      <c r="A46" s="101" t="s">
        <v>78</v>
      </c>
      <c r="B46" s="101"/>
      <c r="C46" s="101"/>
      <c r="D46" s="101"/>
      <c r="E46" s="101"/>
      <c r="F46" s="101"/>
      <c r="G46" s="101"/>
      <c r="H46" s="101"/>
      <c r="I46" s="101"/>
    </row>
    <row r="47" spans="1:9" s="48" customFormat="1" x14ac:dyDescent="0.25">
      <c r="A47" s="49"/>
      <c r="B47" s="49"/>
      <c r="C47" s="49"/>
      <c r="D47" s="49"/>
      <c r="E47" s="49"/>
      <c r="F47" s="49"/>
      <c r="G47" s="49"/>
      <c r="H47" s="49"/>
      <c r="I47" s="49"/>
    </row>
    <row r="48" spans="1:9" s="55" customFormat="1" ht="9" x14ac:dyDescent="0.15">
      <c r="A48" s="53" t="s">
        <v>79</v>
      </c>
      <c r="B48" s="54"/>
      <c r="C48" s="54"/>
      <c r="D48" s="54"/>
      <c r="E48" s="54"/>
      <c r="F48" s="54"/>
      <c r="G48" s="54"/>
      <c r="H48" s="54"/>
      <c r="I48" s="54"/>
    </row>
    <row r="49" spans="1:9" s="55" customFormat="1" ht="9" x14ac:dyDescent="0.15">
      <c r="A49" s="54" t="s">
        <v>80</v>
      </c>
      <c r="B49" s="54"/>
      <c r="C49" s="54"/>
      <c r="D49" s="54"/>
      <c r="E49" s="54"/>
      <c r="F49" s="54"/>
      <c r="G49" s="54"/>
      <c r="H49" s="54"/>
      <c r="I49" s="54"/>
    </row>
    <row r="50" spans="1:9" s="55" customFormat="1" ht="9" x14ac:dyDescent="0.15">
      <c r="A50" s="54" t="s">
        <v>81</v>
      </c>
      <c r="B50" s="54"/>
      <c r="C50" s="54"/>
      <c r="D50" s="54"/>
      <c r="E50" s="54"/>
      <c r="F50" s="54"/>
      <c r="G50" s="54"/>
      <c r="H50" s="54"/>
      <c r="I50" s="54"/>
    </row>
    <row r="51" spans="1:9" s="48" customFormat="1" x14ac:dyDescent="0.25">
      <c r="A51" s="49"/>
      <c r="B51" s="49"/>
      <c r="C51" s="49"/>
      <c r="D51" s="49"/>
      <c r="E51" s="49"/>
      <c r="F51" s="49"/>
      <c r="G51" s="49"/>
      <c r="H51" s="49"/>
      <c r="I51" s="49"/>
    </row>
    <row r="52" spans="1:9" s="50" customFormat="1" x14ac:dyDescent="0.25">
      <c r="A52" s="103" t="s">
        <v>82</v>
      </c>
      <c r="B52" s="103"/>
      <c r="C52" s="103"/>
      <c r="D52" s="103"/>
      <c r="E52" s="103"/>
      <c r="F52" s="103"/>
      <c r="G52" s="103"/>
      <c r="H52" s="103"/>
      <c r="I52" s="103"/>
    </row>
    <row r="53" spans="1:9" s="48" customFormat="1" x14ac:dyDescent="0.25">
      <c r="A53" s="101" t="s">
        <v>83</v>
      </c>
      <c r="B53" s="101"/>
      <c r="C53" s="101"/>
      <c r="D53" s="101"/>
      <c r="E53" s="101"/>
      <c r="F53" s="101"/>
      <c r="G53" s="101"/>
      <c r="H53" s="101"/>
      <c r="I53" s="101"/>
    </row>
    <row r="54" spans="1:9" s="48" customFormat="1" x14ac:dyDescent="0.25">
      <c r="A54" s="49" t="s">
        <v>84</v>
      </c>
      <c r="B54" s="49"/>
      <c r="C54" s="49"/>
      <c r="D54" s="49"/>
      <c r="E54" s="49"/>
      <c r="F54" s="49"/>
      <c r="G54" s="49"/>
      <c r="H54" s="49"/>
      <c r="I54" s="49"/>
    </row>
    <row r="55" spans="1:9" s="50" customFormat="1" x14ac:dyDescent="0.25"/>
    <row r="56" spans="1:9" s="50" customFormat="1" x14ac:dyDescent="0.25"/>
    <row r="57" spans="1:9" s="50" customFormat="1" x14ac:dyDescent="0.25"/>
    <row r="58" spans="1:9" s="50" customFormat="1" x14ac:dyDescent="0.25"/>
    <row r="59" spans="1:9" s="50" customFormat="1" x14ac:dyDescent="0.25"/>
    <row r="60" spans="1:9" s="50" customFormat="1" x14ac:dyDescent="0.25"/>
    <row r="61" spans="1:9" s="50" customFormat="1" x14ac:dyDescent="0.25"/>
    <row r="62" spans="1:9" s="50" customFormat="1" x14ac:dyDescent="0.25"/>
    <row r="63" spans="1:9" s="50" customFormat="1" x14ac:dyDescent="0.25"/>
    <row r="64" spans="1:9" s="50" customFormat="1" x14ac:dyDescent="0.25"/>
    <row r="65" s="50" customFormat="1" x14ac:dyDescent="0.25"/>
    <row r="66" s="50" customFormat="1" x14ac:dyDescent="0.25"/>
    <row r="67" s="50" customFormat="1" x14ac:dyDescent="0.25"/>
    <row r="68" s="50" customFormat="1" x14ac:dyDescent="0.25"/>
    <row r="69" s="50" customFormat="1" x14ac:dyDescent="0.25"/>
    <row r="70" s="50" customFormat="1" x14ac:dyDescent="0.25"/>
    <row r="71" s="50" customFormat="1" x14ac:dyDescent="0.25"/>
    <row r="72" s="50" customFormat="1" x14ac:dyDescent="0.25"/>
  </sheetData>
  <mergeCells count="36">
    <mergeCell ref="A53:I53"/>
    <mergeCell ref="A36:I36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52:I52"/>
    <mergeCell ref="A35:I35"/>
    <mergeCell ref="A19:I19"/>
    <mergeCell ref="A20:I20"/>
    <mergeCell ref="A21:I21"/>
    <mergeCell ref="A22:I22"/>
    <mergeCell ref="A23:I23"/>
    <mergeCell ref="A28:I28"/>
    <mergeCell ref="A29:I29"/>
    <mergeCell ref="A30:I30"/>
    <mergeCell ref="A31:I31"/>
    <mergeCell ref="A32:I32"/>
    <mergeCell ref="A34:I34"/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</mergeCells>
  <phoneticPr fontId="2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Q35"/>
  <sheetViews>
    <sheetView showGridLines="0" workbookViewId="0">
      <selection sqref="A1:N1"/>
    </sheetView>
  </sheetViews>
  <sheetFormatPr defaultRowHeight="14.25" x14ac:dyDescent="0.25"/>
  <cols>
    <col min="1" max="1" width="4.7109375" style="2" customWidth="1"/>
    <col min="2" max="2" width="20.7109375" style="2" customWidth="1"/>
    <col min="3" max="3" width="4.7109375" style="2" customWidth="1"/>
    <col min="4" max="4" width="20.7109375" style="2" customWidth="1"/>
    <col min="5" max="5" width="4.7109375" style="2" customWidth="1"/>
    <col min="6" max="6" width="20.7109375" style="2" customWidth="1"/>
    <col min="7" max="7" width="4.7109375" style="2" customWidth="1"/>
    <col min="8" max="8" width="20.7109375" style="2" customWidth="1"/>
    <col min="9" max="9" width="4.7109375" style="2" customWidth="1"/>
    <col min="10" max="10" width="20.7109375" style="2" customWidth="1"/>
    <col min="11" max="11" width="4.7109375" style="2" customWidth="1"/>
    <col min="12" max="12" width="20.7109375" style="2" customWidth="1"/>
    <col min="13" max="13" width="4.7109375" style="2" customWidth="1"/>
    <col min="14" max="14" width="20.7109375" style="2" customWidth="1"/>
    <col min="15" max="15" width="1.7109375" style="2" customWidth="1"/>
    <col min="16" max="16384" width="9.140625" style="2"/>
  </cols>
  <sheetData>
    <row r="1" spans="1:14" ht="38.25" thickBot="1" x14ac:dyDescent="0.3">
      <c r="A1" s="90">
        <f>DATE(Year,Month,1)</f>
        <v>42736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30.75" thickTop="1" x14ac:dyDescent="0.25">
      <c r="A2" s="82" t="str">
        <f>IF(Start_Day=2,"Mon","Sun")</f>
        <v>Sun</v>
      </c>
      <c r="B2" s="82"/>
      <c r="C2" s="82" t="str">
        <f>IF(Start_Day=2,"Tue","Mon")</f>
        <v>Mon</v>
      </c>
      <c r="D2" s="82"/>
      <c r="E2" s="82" t="str">
        <f>IF(Start_Day=2,"Wed","Tue")</f>
        <v>Tue</v>
      </c>
      <c r="F2" s="82"/>
      <c r="G2" s="82" t="str">
        <f>IF(Start_Day=2,"Thu","Wed")</f>
        <v>Wed</v>
      </c>
      <c r="H2" s="82"/>
      <c r="I2" s="82" t="str">
        <f>IF(Start_Day=2,"Fri","Thu")</f>
        <v>Thu</v>
      </c>
      <c r="J2" s="82"/>
      <c r="K2" s="82" t="str">
        <f>IF(Start_Day=2,"Sat","Fri")</f>
        <v>Fri</v>
      </c>
      <c r="L2" s="82"/>
      <c r="M2" s="83" t="str">
        <f>IF(Start_Day=2,"Sun","Sat")</f>
        <v>Sat</v>
      </c>
      <c r="N2" s="83"/>
    </row>
    <row r="3" spans="1:14" ht="21" customHeight="1" x14ac:dyDescent="0.25">
      <c r="A3" s="30">
        <f>IF(MONTH($A$1)&lt;&gt;MONTH($A$1-WEEKDAY($A$1,Start_Day)+(COLUMN(A3)-COLUMN($A$3)+1)),"",$A$1-WEEKDAY($A$1,Start_Day)+(COLUMN(A3)-COLUMN($A$3)+1))</f>
        <v>42736</v>
      </c>
      <c r="B3" s="28" t="str">
        <f>IF(ISERROR(MATCH(A3,date_of_event,0)),"",INDEX(events,MATCH(A3,date_of_event,0)))</f>
        <v>New Year's Day</v>
      </c>
      <c r="C3" s="30">
        <f>IF(MONTH($A$1)&lt;&gt;MONTH($A$1-WEEKDAY($A$1,Start_Day)+(COLUMN(B3)-COLUMN($A$3)+1)),"",$A$1-WEEKDAY($A$1,Start_Day)+(COLUMN(B3)-COLUMN($A$3)+1))</f>
        <v>42737</v>
      </c>
      <c r="D3" s="28" t="str">
        <f>IF(ISERROR(MATCH(C3,date_of_event,0)),"",INDEX(events,MATCH(C3,date_of_event,0)))</f>
        <v/>
      </c>
      <c r="E3" s="30">
        <f>IF(MONTH($A$1)&lt;&gt;MONTH($A$1-WEEKDAY($A$1,Start_Day)+(COLUMN(C3)-COLUMN($A$3)+1)),"",$A$1-WEEKDAY($A$1,Start_Day)+(COLUMN(C3)-COLUMN($A$3)+1))</f>
        <v>42738</v>
      </c>
      <c r="F3" s="28" t="str">
        <f>IF(ISERROR(MATCH(E3,date_of_event,0)),"",INDEX(events,MATCH(E3,date_of_event,0)))</f>
        <v/>
      </c>
      <c r="G3" s="30">
        <f>IF(MONTH($A$1)&lt;&gt;MONTH($A$1-WEEKDAY($A$1,Start_Day)+(COLUMN(D3)-COLUMN($A$3)+1)),"",$A$1-WEEKDAY($A$1,Start_Day)+(COLUMN(D3)-COLUMN($A$3)+1))</f>
        <v>42739</v>
      </c>
      <c r="H3" s="28" t="str">
        <f>IF(ISERROR(MATCH(G3,date_of_event,0)),"",INDEX(events,MATCH(G3,date_of_event,0)))</f>
        <v/>
      </c>
      <c r="I3" s="30">
        <f>IF(MONTH($A$1)&lt;&gt;MONTH($A$1-WEEKDAY($A$1,Start_Day)+(COLUMN(E3)-COLUMN($A$3)+1)),"",$A$1-WEEKDAY($A$1,Start_Day)+(COLUMN(E3)-COLUMN($A$3)+1))</f>
        <v>42740</v>
      </c>
      <c r="J3" s="28" t="str">
        <f>IF(ISERROR(MATCH(I3,date_of_event,0)),"",INDEX(events,MATCH(I3,date_of_event,0)))</f>
        <v/>
      </c>
      <c r="K3" s="30">
        <f>IF(MONTH($A$1)&lt;&gt;MONTH($A$1-WEEKDAY($A$1,Start_Day)+(COLUMN(F3)-COLUMN($A$3)+1)),"",$A$1-WEEKDAY($A$1,Start_Day)+(COLUMN(F3)-COLUMN($A$3)+1))</f>
        <v>42741</v>
      </c>
      <c r="L3" s="28" t="str">
        <f>IF(ISERROR(MATCH(K3,date_of_event,0)),"",INDEX(events,MATCH(K3,date_of_event,0)))</f>
        <v/>
      </c>
      <c r="M3" s="31">
        <f>IF(MONTH($A$1)&lt;&gt;MONTH($A$1-WEEKDAY($A$1,Start_Day)+(COLUMN(G3)-COLUMN($A$3)+1)),"",$A$1-WEEKDAY($A$1,Start_Day)+(COLUMN(G3)-COLUMN($A$3)+1))</f>
        <v>42742</v>
      </c>
      <c r="N3" s="29" t="str">
        <f>IF(ISERROR(MATCH(M3,date_of_event,0)),"",INDEX(events,MATCH(M3,date_of_event,0)))</f>
        <v/>
      </c>
    </row>
    <row r="4" spans="1:14" ht="21" customHeight="1" x14ac:dyDescent="0.25">
      <c r="A4" s="72" t="str">
        <f>IF(ISERROR(MATCH(A3,date_of_per_event,0)),"",INDEX(personal_events,MATCH(A3,date_of_per_event,0)))</f>
        <v/>
      </c>
      <c r="B4" s="72"/>
      <c r="C4" s="72" t="str">
        <f>IF(ISERROR(MATCH(C3,date_of_per_event,0)),"",INDEX(personal_events,MATCH(C3,date_of_per_event,0)))</f>
        <v/>
      </c>
      <c r="D4" s="72"/>
      <c r="E4" s="72" t="str">
        <f>IF(ISERROR(MATCH(E3,date_of_per_event,0)),"",INDEX(personal_events,MATCH(E3,date_of_per_event,0)))</f>
        <v/>
      </c>
      <c r="F4" s="74"/>
      <c r="G4" s="72" t="str">
        <f>IF(ISERROR(MATCH(G3,date_of_per_event,0)),"",INDEX(personal_events,MATCH(G3,date_of_per_event,0)))</f>
        <v/>
      </c>
      <c r="H4" s="72"/>
      <c r="I4" s="72" t="str">
        <f>IF(ISERROR(MATCH(I3,date_of_per_event,0)),"",INDEX(personal_events,MATCH(I3,date_of_per_event,0)))</f>
        <v/>
      </c>
      <c r="J4" s="72"/>
      <c r="K4" s="72" t="str">
        <f>IF(ISERROR(MATCH(K3,date_of_per_event,0)),"",INDEX(personal_events,MATCH(K3,date_of_per_event,0)))</f>
        <v/>
      </c>
      <c r="L4" s="72"/>
      <c r="M4" s="73" t="str">
        <f>IF(ISERROR(MATCH(M3,date_of_per_event,0)),"",INDEX(personal_events,MATCH(M3,date_of_per_event,0)))</f>
        <v/>
      </c>
      <c r="N4" s="73"/>
    </row>
    <row r="5" spans="1:14" ht="21" customHeight="1" x14ac:dyDescent="0.25">
      <c r="A5" s="72"/>
      <c r="B5" s="72"/>
      <c r="C5" s="72"/>
      <c r="D5" s="72"/>
      <c r="E5" s="72"/>
      <c r="F5" s="74"/>
      <c r="G5" s="72"/>
      <c r="H5" s="72"/>
      <c r="I5" s="72"/>
      <c r="J5" s="72"/>
      <c r="K5" s="72"/>
      <c r="L5" s="72"/>
      <c r="M5" s="73"/>
      <c r="N5" s="73"/>
    </row>
    <row r="6" spans="1:14" ht="21" customHeight="1" x14ac:dyDescent="0.25">
      <c r="A6" s="75"/>
      <c r="B6" s="75"/>
      <c r="C6" s="75"/>
      <c r="D6" s="75"/>
      <c r="E6" s="75"/>
      <c r="F6" s="88"/>
      <c r="G6" s="75"/>
      <c r="H6" s="75"/>
      <c r="I6" s="75"/>
      <c r="J6" s="75"/>
      <c r="K6" s="75"/>
      <c r="L6" s="75"/>
      <c r="M6" s="76"/>
      <c r="N6" s="76"/>
    </row>
    <row r="7" spans="1:14" ht="21" customHeight="1" x14ac:dyDescent="0.25">
      <c r="A7" s="30">
        <f>IF(MONTH($A$1)&lt;&gt;MONTH($A$1-WEEKDAY($A$1,Start_Day)+(COLUMN(A7)-COLUMN($A$7)+8)),"",$A$1-WEEKDAY($A$1,Start_Day)+(COLUMN(A7)-COLUMN($A$7)+8))</f>
        <v>42743</v>
      </c>
      <c r="B7" s="28" t="str">
        <f>IF(ISERROR(MATCH(A7,date_of_event,0)),"",INDEX(events,MATCH(A7,date_of_event,0)))</f>
        <v/>
      </c>
      <c r="C7" s="30">
        <f>IF(MONTH($A$1)&lt;&gt;MONTH($A$1-WEEKDAY($A$1,Start_Day)+(COLUMN(B7)-COLUMN($A$7)+8)),"",$A$1-WEEKDAY($A$1,Start_Day)+(COLUMN(B7)-COLUMN($A$7)+8))</f>
        <v>42744</v>
      </c>
      <c r="D7" s="28" t="str">
        <f>IF(ISERROR(MATCH(C7,date_of_event,0)),"",INDEX(events,MATCH(C7,date_of_event,0)))</f>
        <v/>
      </c>
      <c r="E7" s="30">
        <f>IF(MONTH($A$1)&lt;&gt;MONTH($A$1-WEEKDAY($A$1,Start_Day)+(COLUMN(C7)-COLUMN($A$7)+8)),"",$A$1-WEEKDAY($A$1,Start_Day)+(COLUMN(C7)-COLUMN($A$7)+8))</f>
        <v>42745</v>
      </c>
      <c r="F7" s="28" t="str">
        <f>IF(ISERROR(MATCH(E7,date_of_event,0)),"",INDEX(events,MATCH(E7,date_of_event,0)))</f>
        <v/>
      </c>
      <c r="G7" s="30">
        <f>IF(MONTH($A$1)&lt;&gt;MONTH($A$1-WEEKDAY($A$1,Start_Day)+(COLUMN(D7)-COLUMN($A$7)+8)),"",$A$1-WEEKDAY($A$1,Start_Day)+(COLUMN(D7)-COLUMN($A$7)+8))</f>
        <v>42746</v>
      </c>
      <c r="H7" s="28" t="str">
        <f>IF(ISERROR(MATCH(G7,date_of_event,0)),"",INDEX(events,MATCH(G7,date_of_event,0)))</f>
        <v/>
      </c>
      <c r="I7" s="30">
        <f>IF(MONTH($A$1)&lt;&gt;MONTH($A$1-WEEKDAY($A$1,Start_Day)+(COLUMN(E7)-COLUMN($A$7)+8)),"",$A$1-WEEKDAY($A$1,Start_Day)+(COLUMN(E7)-COLUMN($A$7)+8))</f>
        <v>42747</v>
      </c>
      <c r="J7" s="28" t="str">
        <f>IF(ISERROR(MATCH(I7,date_of_event,0)),"",INDEX(events,MATCH(I7,date_of_event,0)))</f>
        <v/>
      </c>
      <c r="K7" s="30">
        <f>IF(MONTH($A$1)&lt;&gt;MONTH($A$1-WEEKDAY($A$1,Start_Day)+(COLUMN(F7)-COLUMN($A$7)+8)),"",$A$1-WEEKDAY($A$1,Start_Day)+(COLUMN(F7)-COLUMN($A$7)+8))</f>
        <v>42748</v>
      </c>
      <c r="L7" s="28" t="str">
        <f>IF(ISERROR(MATCH(K7,date_of_event,0)),"",INDEX(events,MATCH(K7,date_of_event,0)))</f>
        <v/>
      </c>
      <c r="M7" s="31">
        <f>IF(MONTH($A$1)&lt;&gt;MONTH($A$1-WEEKDAY($A$1,Start_Day)+(COLUMN(G7)-COLUMN($A$7)+8)),"",$A$1-WEEKDAY($A$1,Start_Day)+(COLUMN(G7)-COLUMN($A$7)+8))</f>
        <v>42749</v>
      </c>
      <c r="N7" s="29" t="str">
        <f>IF(ISERROR(MATCH(M7,date_of_event,0)),"",INDEX(events,MATCH(M7,date_of_event,0)))</f>
        <v/>
      </c>
    </row>
    <row r="8" spans="1:14" s="26" customFormat="1" ht="21" customHeight="1" x14ac:dyDescent="0.25">
      <c r="A8" s="72" t="str">
        <f>IF(ISERROR(MATCH(A7,date_of_per_event,0)),"",INDEX(personal_events,MATCH(A7,date_of_per_event,0)))</f>
        <v/>
      </c>
      <c r="B8" s="72"/>
      <c r="C8" s="72" t="str">
        <f>IF(ISERROR(MATCH(C7,date_of_per_event,0)),"",INDEX(personal_events,MATCH(C7,date_of_per_event,0)))</f>
        <v/>
      </c>
      <c r="D8" s="72"/>
      <c r="E8" s="72" t="str">
        <f>IF(ISERROR(MATCH(E7,date_of_per_event,0)),"",INDEX(personal_events,MATCH(E7,date_of_per_event,0)))</f>
        <v/>
      </c>
      <c r="F8" s="72"/>
      <c r="G8" s="72" t="str">
        <f>IF(ISERROR(MATCH(G7,date_of_per_event,0)),"",INDEX(personal_events,MATCH(G7,date_of_per_event,0)))</f>
        <v/>
      </c>
      <c r="H8" s="72"/>
      <c r="I8" s="72" t="str">
        <f>IF(ISERROR(MATCH(I7,date_of_per_event,0)),"",INDEX(personal_events,MATCH(I7,date_of_per_event,0)))</f>
        <v/>
      </c>
      <c r="J8" s="72"/>
      <c r="K8" s="72" t="str">
        <f>IF(ISERROR(MATCH(K7,date_of_per_event,0)),"",INDEX(personal_events,MATCH(K7,date_of_per_event,0)))</f>
        <v/>
      </c>
      <c r="L8" s="72"/>
      <c r="M8" s="73" t="str">
        <f>IF(ISERROR(MATCH(M7,date_of_per_event,0)),"",INDEX(personal_events,MATCH(M7,date_of_per_event,0)))</f>
        <v/>
      </c>
      <c r="N8" s="73"/>
    </row>
    <row r="9" spans="1:14" s="26" customFormat="1" ht="21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3"/>
    </row>
    <row r="10" spans="1:14" s="26" customFormat="1" ht="21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76"/>
    </row>
    <row r="11" spans="1:14" ht="21" customHeight="1" x14ac:dyDescent="0.25">
      <c r="A11" s="30">
        <f>IF(MONTH($A$1)&lt;&gt;MONTH($A$1-WEEKDAY($A$1,Start_Day)+(COLUMN(A11)-COLUMN($A$11)+15)),"",$A$1-WEEKDAY($A$1,Start_Day)+(COLUMN(A11)-COLUMN($A$11)+15))</f>
        <v>42750</v>
      </c>
      <c r="B11" s="28" t="str">
        <f>IF(ISERROR(MATCH(A11,date_of_event,0)),"",INDEX(events,MATCH(A11,date_of_event,0)))</f>
        <v/>
      </c>
      <c r="C11" s="30">
        <f>IF(MONTH($A$1)&lt;&gt;MONTH($A$1-WEEKDAY($A$1,Start_Day)+(COLUMN(B11)-COLUMN($A$11)+15)),"",$A$1-WEEKDAY($A$1,Start_Day)+(COLUMN(B11)-COLUMN($A$11)+15))</f>
        <v>42751</v>
      </c>
      <c r="D11" s="28" t="str">
        <f>IF(ISERROR(MATCH(C11,date_of_event,0)),"",INDEX(events,MATCH(C11,date_of_event,0)))</f>
        <v/>
      </c>
      <c r="E11" s="30">
        <f>IF(MONTH($A$1)&lt;&gt;MONTH($A$1-WEEKDAY($A$1,Start_Day)+(COLUMN(C11)-COLUMN($A$11)+15)),"",$A$1-WEEKDAY($A$1,Start_Day)+(COLUMN(C11)-COLUMN($A$11)+15))</f>
        <v>42752</v>
      </c>
      <c r="F11" s="28" t="str">
        <f>IF(ISERROR(MATCH(E11,date_of_event,0)),"",INDEX(events,MATCH(E11,date_of_event,0)))</f>
        <v/>
      </c>
      <c r="G11" s="30">
        <f>IF(MONTH($A$1)&lt;&gt;MONTH($A$1-WEEKDAY($A$1,Start_Day)+(COLUMN(D11)-COLUMN($A$11)+15)),"",$A$1-WEEKDAY($A$1,Start_Day)+(COLUMN(D11)-COLUMN($A$11)+15))</f>
        <v>42753</v>
      </c>
      <c r="H11" s="28" t="str">
        <f>IF(ISERROR(MATCH(G11,date_of_event,0)),"",INDEX(events,MATCH(G11,date_of_event,0)))</f>
        <v/>
      </c>
      <c r="I11" s="30">
        <f>IF(MONTH($A$1)&lt;&gt;MONTH($A$1-WEEKDAY($A$1,Start_Day)+(COLUMN(E11)-COLUMN($A$11)+15)),"",$A$1-WEEKDAY($A$1,Start_Day)+(COLUMN(E11)-COLUMN($A$11)+15))</f>
        <v>42754</v>
      </c>
      <c r="J11" s="28" t="str">
        <f>IF(ISERROR(MATCH(I11,date_of_event,0)),"",INDEX(events,MATCH(I11,date_of_event,0)))</f>
        <v/>
      </c>
      <c r="K11" s="30">
        <f>IF(MONTH($A$1)&lt;&gt;MONTH($A$1-WEEKDAY($A$1,Start_Day)+(COLUMN(F11)-COLUMN($A$11)+15)),"",$A$1-WEEKDAY($A$1,Start_Day)+(COLUMN(F11)-COLUMN($A$11)+15))</f>
        <v>42755</v>
      </c>
      <c r="L11" s="28" t="str">
        <f>IF(ISERROR(MATCH(K11,date_of_event,0)),"",INDEX(events,MATCH(K11,date_of_event,0)))</f>
        <v/>
      </c>
      <c r="M11" s="31">
        <f>IF(MONTH($A$1)&lt;&gt;MONTH($A$1-WEEKDAY($A$1,Start_Day)+(COLUMN(G11)-COLUMN($A$11)+15)),"",$A$1-WEEKDAY($A$1,Start_Day)+(COLUMN(G11)-COLUMN($A$11)+15))</f>
        <v>42756</v>
      </c>
      <c r="N11" s="29" t="str">
        <f>IF(ISERROR(MATCH(M11,date_of_event,0)),"",INDEX(events,MATCH(M11,date_of_event,0)))</f>
        <v/>
      </c>
    </row>
    <row r="12" spans="1:14" s="26" customFormat="1" ht="21" customHeight="1" x14ac:dyDescent="0.25">
      <c r="A12" s="72" t="str">
        <f>IF(ISERROR(MATCH(A11,date_of_per_event,0)),"",INDEX(personal_events,MATCH(A11,date_of_per_event,0)))</f>
        <v/>
      </c>
      <c r="B12" s="72"/>
      <c r="C12" s="72" t="str">
        <f>IF(ISERROR(MATCH(C11,date_of_per_event,0)),"",INDEX(personal_events,MATCH(C11,date_of_per_event,0)))</f>
        <v/>
      </c>
      <c r="D12" s="72"/>
      <c r="E12" s="72" t="str">
        <f>IF(ISERROR(MATCH(E11,date_of_per_event,0)),"",INDEX(personal_events,MATCH(E11,date_of_per_event,0)))</f>
        <v/>
      </c>
      <c r="F12" s="72"/>
      <c r="G12" s="72" t="str">
        <f>IF(ISERROR(MATCH(G11,date_of_per_event,0)),"",INDEX(personal_events,MATCH(G11,date_of_per_event,0)))</f>
        <v>Mom&amp;Dad's Wed. Anniv.</v>
      </c>
      <c r="H12" s="72"/>
      <c r="I12" s="72" t="str">
        <f>IF(ISERROR(MATCH(I11,date_of_per_event,0)),"",INDEX(personal_events,MATCH(I11,date_of_per_event,0)))</f>
        <v/>
      </c>
      <c r="J12" s="72"/>
      <c r="K12" s="78" t="str">
        <f>IF(ISERROR(MATCH(K11,date_of_per_event,0)),"",INDEX(personal_events,MATCH(K11,date_of_per_event,0)))</f>
        <v/>
      </c>
      <c r="L12" s="78"/>
      <c r="M12" s="73" t="str">
        <f>IF(ISERROR(MATCH(M11,date_of_per_event,0)),"",INDEX(personal_events,MATCH(M11,date_of_per_event,0)))</f>
        <v/>
      </c>
      <c r="N12" s="73"/>
    </row>
    <row r="13" spans="1:14" s="26" customFormat="1" ht="21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8"/>
      <c r="L13" s="78"/>
      <c r="M13" s="73"/>
      <c r="N13" s="73"/>
    </row>
    <row r="14" spans="1:14" s="26" customFormat="1" ht="21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7"/>
      <c r="L14" s="77"/>
      <c r="M14" s="76"/>
      <c r="N14" s="76"/>
    </row>
    <row r="15" spans="1:14" ht="21" customHeight="1" x14ac:dyDescent="0.25">
      <c r="A15" s="30">
        <f>IF(MONTH($A$1)&lt;&gt;MONTH($A$1-WEEKDAY($A$1,Start_Day)+(COLUMN(A15)-COLUMN($A$15)+22)),"",$A$1-WEEKDAY($A$1,Start_Day)+(COLUMN(A15)-COLUMN($A$15)+22))</f>
        <v>42757</v>
      </c>
      <c r="B15" s="28" t="str">
        <f>IF(ISERROR(MATCH(A15,date_of_event,0)),"",INDEX(events,MATCH(A15,date_of_event,0)))</f>
        <v/>
      </c>
      <c r="C15" s="30">
        <f>IF(MONTH($A$1)&lt;&gt;MONTH($A$1-WEEKDAY($A$1,Start_Day)+(COLUMN(B15)-COLUMN($A$15)+22)),"",$A$1-WEEKDAY($A$1,Start_Day)+(COLUMN(B15)-COLUMN($A$15)+22))</f>
        <v>42758</v>
      </c>
      <c r="D15" s="28" t="str">
        <f>IF(ISERROR(MATCH(C15,date_of_event,0)),"",INDEX(events,MATCH(C15,date_of_event,0)))</f>
        <v/>
      </c>
      <c r="E15" s="30">
        <f>IF(MONTH($A$1)&lt;&gt;MONTH($A$1-WEEKDAY($A$1,Start_Day)+(COLUMN(C15)-COLUMN($A$15)+22)),"",$A$1-WEEKDAY($A$1,Start_Day)+(COLUMN(C15)-COLUMN($A$15)+22))</f>
        <v>42759</v>
      </c>
      <c r="F15" s="28" t="str">
        <f>IF(ISERROR(MATCH(E15,date_of_event,0)),"",INDEX(events,MATCH(E15,date_of_event,0)))</f>
        <v/>
      </c>
      <c r="G15" s="30">
        <f>IF(MONTH($A$1)&lt;&gt;MONTH($A$1-WEEKDAY($A$1,Start_Day)+(COLUMN(D15)-COLUMN($A$15)+22)),"",$A$1-WEEKDAY($A$1,Start_Day)+(COLUMN(D15)-COLUMN($A$15)+22))</f>
        <v>42760</v>
      </c>
      <c r="H15" s="28" t="str">
        <f>IF(ISERROR(MATCH(G15,date_of_event,0)),"",INDEX(events,MATCH(G15,date_of_event,0)))</f>
        <v/>
      </c>
      <c r="I15" s="30">
        <f>IF(MONTH($A$1)&lt;&gt;MONTH($A$1-WEEKDAY($A$1,Start_Day)+(COLUMN(E15)-COLUMN($A$15)+22)),"",$A$1-WEEKDAY($A$1,Start_Day)+(COLUMN(E15)-COLUMN($A$15)+22))</f>
        <v>42761</v>
      </c>
      <c r="J15" s="28" t="str">
        <f>IF(ISERROR(MATCH(I15,date_of_event,0)),"",INDEX(events,MATCH(I15,date_of_event,0)))</f>
        <v/>
      </c>
      <c r="K15" s="30">
        <f>IF(MONTH($A$1)&lt;&gt;MONTH($A$1-WEEKDAY($A$1,Start_Day)+(COLUMN(F15)-COLUMN($A$15)+22)),"",$A$1-WEEKDAY($A$1,Start_Day)+(COLUMN(F15)-COLUMN($A$15)+22))</f>
        <v>42762</v>
      </c>
      <c r="L15" s="28" t="str">
        <f>IF(ISERROR(MATCH(K15,date_of_event,0)),"",INDEX(events,MATCH(K15,date_of_event,0)))</f>
        <v/>
      </c>
      <c r="M15" s="31">
        <f>IF(MONTH($A$1)&lt;&gt;MONTH($A$1-WEEKDAY($A$1,Start_Day)+(COLUMN(G15)-COLUMN($A$15)+22)),"",$A$1-WEEKDAY($A$1,Start_Day)+(COLUMN(G15)-COLUMN($A$15)+22))</f>
        <v>42763</v>
      </c>
      <c r="N15" s="29" t="str">
        <f>IF(ISERROR(MATCH(M15,date_of_event,0)),"",INDEX(events,MATCH(M15,date_of_event,0)))</f>
        <v/>
      </c>
    </row>
    <row r="16" spans="1:14" s="26" customFormat="1" ht="21" customHeight="1" x14ac:dyDescent="0.25">
      <c r="A16" s="72" t="str">
        <f>IF(ISERROR(MATCH(A15,date_of_per_event,0)),"",INDEX(personal_events,MATCH(A15,date_of_per_event,0)))</f>
        <v/>
      </c>
      <c r="B16" s="72"/>
      <c r="C16" s="72" t="str">
        <f>IF(ISERROR(MATCH(C15,date_of_per_event,0)),"",INDEX(personal_events,MATCH(C15,date_of_per_event,0)))</f>
        <v/>
      </c>
      <c r="D16" s="72"/>
      <c r="E16" s="72" t="str">
        <f>IF(ISERROR(MATCH(E15,date_of_per_event,0)),"",INDEX(personal_events,MATCH(E15,date_of_per_event,0)))</f>
        <v/>
      </c>
      <c r="F16" s="72"/>
      <c r="G16" s="72" t="str">
        <f>IF(ISERROR(MATCH(G15,date_of_per_event,0)),"",INDEX(personal_events,MATCH(G15,date_of_per_event,0)))</f>
        <v/>
      </c>
      <c r="H16" s="72"/>
      <c r="I16" s="72" t="str">
        <f>IF(ISERROR(MATCH(I15,date_of_per_event,0)),"",INDEX(personal_events,MATCH(I15,date_of_per_event,0)))</f>
        <v/>
      </c>
      <c r="J16" s="72"/>
      <c r="K16" s="72" t="str">
        <f>IF(ISERROR(MATCH(K15,date_of_per_event,0)),"",INDEX(personal_events,MATCH(K15,date_of_per_event,0)))</f>
        <v/>
      </c>
      <c r="L16" s="72"/>
      <c r="M16" s="73" t="str">
        <f>IF(ISERROR(MATCH(M15,date_of_per_event,0)),"",INDEX(personal_events,MATCH(M15,date_of_per_event,0)))</f>
        <v/>
      </c>
      <c r="N16" s="73"/>
    </row>
    <row r="17" spans="1:17" s="26" customFormat="1" ht="21" customHeight="1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  <c r="N17" s="73"/>
    </row>
    <row r="18" spans="1:17" s="26" customFormat="1" ht="21" customHeight="1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76"/>
    </row>
    <row r="19" spans="1:17" ht="21" customHeight="1" x14ac:dyDescent="0.25">
      <c r="A19" s="30">
        <f>IF(MONTH($A$1)&lt;&gt;MONTH($A$1-WEEKDAY($A$1,Start_Day)+(COLUMN(A19)-COLUMN($A$19)+29)),"",$A$1-WEEKDAY($A$1,Start_Day)+(COLUMN(A19)-COLUMN($A$19)+29))</f>
        <v>42764</v>
      </c>
      <c r="B19" s="28" t="str">
        <f>IF(ISERROR(MATCH(A19,date_of_event,0)),"",INDEX(events,MATCH(A19,date_of_event,0)))</f>
        <v/>
      </c>
      <c r="C19" s="30">
        <f>IF(MONTH($A$1)&lt;&gt;MONTH($A$1-WEEKDAY($A$1,Start_Day)+(COLUMN(B19)-COLUMN($A$19)+29)),"",$A$1-WEEKDAY($A$1,Start_Day)+(COLUMN(B19)-COLUMN($A$19)+29))</f>
        <v>42765</v>
      </c>
      <c r="D19" s="28" t="str">
        <f>IF(ISERROR(MATCH(C19,date_of_event,0)),"",INDEX(events,MATCH(C19,date_of_event,0)))</f>
        <v/>
      </c>
      <c r="E19" s="30">
        <f>IF(MONTH($A$1)&lt;&gt;MONTH($A$1-WEEKDAY($A$1,Start_Day)+(COLUMN(C19)-COLUMN($A$19)+29)),"",$A$1-WEEKDAY($A$1,Start_Day)+(COLUMN(C19)-COLUMN($A$19)+29))</f>
        <v>42766</v>
      </c>
      <c r="F19" s="28" t="str">
        <f>IF(ISERROR(MATCH(E19,date_of_event,0)),"",INDEX(events,MATCH(E19,date_of_event,0)))</f>
        <v/>
      </c>
      <c r="G19" s="30" t="str">
        <f>IF(MONTH($A$1)&lt;&gt;MONTH($A$1-WEEKDAY($A$1,Start_Day)+(COLUMN(D19)-COLUMN($A$19)+29)),"",$A$1-WEEKDAY($A$1,Start_Day)+(COLUMN(D19)-COLUMN($A$19)+29))</f>
        <v/>
      </c>
      <c r="H19" s="28" t="str">
        <f>IF(ISERROR(MATCH(G19,date_of_event,0)),"",INDEX(events,MATCH(G19,date_of_event,0)))</f>
        <v/>
      </c>
      <c r="I19" s="30" t="str">
        <f>IF(MONTH($A$1)&lt;&gt;MONTH($A$1-WEEKDAY($A$1,Start_Day)+(COLUMN(E19)-COLUMN($A$19)+29)),"",$A$1-WEEKDAY($A$1,Start_Day)+(COLUMN(E19)-COLUMN($A$19)+29))</f>
        <v/>
      </c>
      <c r="J19" s="28" t="str">
        <f>IF(ISERROR(MATCH(I19,date_of_event,0)),"",INDEX(events,MATCH(I19,date_of_event,0)))</f>
        <v/>
      </c>
      <c r="K19" s="30" t="str">
        <f>IF(MONTH($A$1)&lt;&gt;MONTH($A$1-WEEKDAY($A$1,Start_Day)+(COLUMN(F19)-COLUMN($A$19)+29)),"",$A$1-WEEKDAY($A$1,Start_Day)+(COLUMN(F19)-COLUMN($A$19)+29))</f>
        <v/>
      </c>
      <c r="L19" s="28" t="str">
        <f>IF(ISERROR(MATCH(K19,date_of_event,0)),"",INDEX(events,MATCH(K19,date_of_event,0)))</f>
        <v/>
      </c>
      <c r="M19" s="31" t="str">
        <f>IF(MONTH($A$1)&lt;&gt;MONTH($A$1-WEEKDAY($A$1,Start_Day)+(COLUMN(G19)-COLUMN($A$19)+29)),"",$A$1-WEEKDAY($A$1,Start_Day)+(COLUMN(G19)-COLUMN($A$19)+29))</f>
        <v/>
      </c>
      <c r="N19" s="29" t="str">
        <f>IF(ISERROR(MATCH(M19,date_of_event,0)),"",INDEX(events,MATCH(M19,date_of_event,0)))</f>
        <v/>
      </c>
    </row>
    <row r="20" spans="1:17" s="26" customFormat="1" ht="21" customHeight="1" x14ac:dyDescent="0.25">
      <c r="A20" s="72" t="str">
        <f>IF(ISERROR(MATCH(A19,date_of_per_event,0)),"",INDEX(personal_events,MATCH(A19,date_of_per_event,0)))</f>
        <v/>
      </c>
      <c r="B20" s="72"/>
      <c r="C20" s="72" t="str">
        <f>IF(ISERROR(MATCH(C19,date_of_per_event,0)),"",INDEX(personal_events,MATCH(C19,date_of_per_event,0)))</f>
        <v/>
      </c>
      <c r="D20" s="72"/>
      <c r="E20" s="72" t="str">
        <f>IF(ISERROR(MATCH(E19,date_of_per_event,0)),"",INDEX(personal_events,MATCH(E19,date_of_per_event,0)))</f>
        <v/>
      </c>
      <c r="F20" s="72"/>
      <c r="G20" s="72" t="str">
        <f>IF(ISERROR(MATCH(G19,date_of_per_event,0)),"",INDEX(personal_events,MATCH(G19,date_of_per_event,0)))</f>
        <v/>
      </c>
      <c r="H20" s="72"/>
      <c r="I20" s="72" t="str">
        <f>IF(ISERROR(MATCH(I19,date_of_per_event,0)),"",INDEX(personal_events,MATCH(I19,date_of_per_event,0)))</f>
        <v/>
      </c>
      <c r="J20" s="72"/>
      <c r="K20" s="72" t="str">
        <f>IF(ISERROR(MATCH(K19,date_of_per_event,0)),"",INDEX(personal_events,MATCH(K19,date_of_per_event,0)))</f>
        <v/>
      </c>
      <c r="L20" s="72"/>
      <c r="M20" s="73" t="str">
        <f>IF(ISERROR(MATCH(M19,date_of_per_event,0)),"",INDEX(personal_events,MATCH(M19,date_of_per_event,0)))</f>
        <v/>
      </c>
      <c r="N20" s="73"/>
    </row>
    <row r="21" spans="1:17" s="26" customFormat="1" ht="21" customHeight="1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73"/>
    </row>
    <row r="22" spans="1:17" s="26" customFormat="1" ht="21" customHeight="1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76"/>
    </row>
    <row r="23" spans="1:17" ht="21" customHeight="1" x14ac:dyDescent="0.25">
      <c r="A23" s="30" t="str">
        <f>IF(MONTH($A$1)&lt;&gt;MONTH($A$1-WEEKDAY($A$1,Start_Day)+(COLUMN(A23)-COLUMN($A$23)+36)),"",$A$1-WEEKDAY($A$1,Start_Day)+(COLUMN(A23)-COLUMN($A$23)+36))</f>
        <v/>
      </c>
      <c r="B23" s="28" t="str">
        <f>IF(ISERROR(MATCH(A23,date_of_event,0)),"",INDEX(events,MATCH(A23,date_of_event,0)))</f>
        <v/>
      </c>
      <c r="C23" s="30" t="str">
        <f>IF(MONTH($A$1)&lt;&gt;MONTH($A$1-WEEKDAY($A$1,Start_Day)+(COLUMN(B23)-COLUMN($A$23)+36)),"",$A$1-WEEKDAY($A$1,Start_Day)+(COLUMN(B23)-COLUMN($A$23)+36))</f>
        <v/>
      </c>
      <c r="D23" s="28" t="str">
        <f>IF(ISERROR(MATCH(C23,date_of_event,0)),"",INDEX(events,MATCH(C23,date_of_event,0)))</f>
        <v/>
      </c>
      <c r="E23" s="30" t="str">
        <f>IF(MONTH($A$1)&lt;&gt;MONTH($A$1-WEEKDAY($A$1,Start_Day)+(COLUMN(C23)-COLUMN($A$23)+36)),"",$A$1-WEEKDAY($A$1,Start_Day)+(COLUMN(C23)-COLUMN($A$23)+36))</f>
        <v/>
      </c>
      <c r="F23" s="28" t="str">
        <f>IF(ISERROR(MATCH(E23,date_of_event,0)),"",INDEX(events,MATCH(E23,date_of_event,0)))</f>
        <v/>
      </c>
      <c r="G23" s="30" t="str">
        <f>IF(MONTH($A$1)&lt;&gt;MONTH($A$1-WEEKDAY($A$1,Start_Day)+(COLUMN(D23)-COLUMN($A$23)+36)),"",$A$1-WEEKDAY($A$1,Start_Day)+(COLUMN(D23)-COLUMN($A$23)+36))</f>
        <v/>
      </c>
      <c r="H23" s="28" t="str">
        <f>IF(ISERROR(MATCH(G23,date_of_event,0)),"",INDEX(events,MATCH(G23,date_of_event,0)))</f>
        <v/>
      </c>
      <c r="I23" s="30" t="str">
        <f>IF(MONTH($A$1)&lt;&gt;MONTH($A$1-WEEKDAY($A$1,Start_Day)+(COLUMN(E23)-COLUMN($A$23)+36)),"",$A$1-WEEKDAY($A$1,Start_Day)+(COLUMN(E23)-COLUMN($A$23)+36))</f>
        <v/>
      </c>
      <c r="J23" s="28" t="str">
        <f>IF(ISERROR(MATCH(I23,date_of_event,0)),"",INDEX(events,MATCH(I23,date_of_event,0)))</f>
        <v/>
      </c>
      <c r="K23" s="30" t="str">
        <f>IF(MONTH($A$1)&lt;&gt;MONTH($A$1-WEEKDAY($A$1,Start_Day)+(COLUMN(F23)-COLUMN($A$23)+36)),"",$A$1-WEEKDAY($A$1,Start_Day)+(COLUMN(F23)-COLUMN($A$23)+36))</f>
        <v/>
      </c>
      <c r="L23" s="28" t="str">
        <f>IF(ISERROR(MATCH(K23,date_of_event,0)),"",INDEX(events,MATCH(K23,date_of_event,0)))</f>
        <v/>
      </c>
      <c r="M23" s="31" t="str">
        <f>IF(MONTH($A$1)&lt;&gt;MONTH($A$1-WEEKDAY($A$1,Start_Day)+(COLUMN(G23)-COLUMN($A$23)+36)),"",$A$1-WEEKDAY($A$1,Start_Day)+(COLUMN(G23)-COLUMN($A$23)+36))</f>
        <v/>
      </c>
      <c r="N23" s="29" t="str">
        <f>IF(ISERROR(MATCH(M23,date_of_event,0)),"",INDEX(events,MATCH(M23,date_of_event,0)))</f>
        <v/>
      </c>
    </row>
    <row r="24" spans="1:17" s="26" customFormat="1" ht="21" customHeight="1" x14ac:dyDescent="0.25">
      <c r="A24" s="71" t="str">
        <f>IF(ISERROR(MATCH(A23,date_of_per_event,0)),"",INDEX(personal_events,MATCH(A23,date_of_per_event,0)))</f>
        <v/>
      </c>
      <c r="B24" s="71"/>
      <c r="C24" s="72" t="str">
        <f>IF(ISERROR(MATCH(C23,date_of_per_event,0)),"",INDEX(personal_events,MATCH(C23,date_of_per_event,0)))</f>
        <v/>
      </c>
      <c r="D24" s="72"/>
      <c r="E24" s="72" t="str">
        <f>IF(ISERROR(MATCH(E23,date_of_per_event,0)),"",INDEX(personal_events,MATCH(E23,date_of_per_event,0)))</f>
        <v/>
      </c>
      <c r="F24" s="72"/>
      <c r="G24" s="72" t="str">
        <f>IF(ISERROR(MATCH(G23,date_of_per_event,0)),"",INDEX(personal_events,MATCH(G23,date_of_per_event,0)))</f>
        <v/>
      </c>
      <c r="H24" s="72"/>
      <c r="I24" s="72" t="str">
        <f>IF(ISERROR(MATCH(I23,date_of_per_event,0)),"",INDEX(personal_events,MATCH(I23,date_of_per_event,0)))</f>
        <v/>
      </c>
      <c r="J24" s="72"/>
      <c r="K24" s="72" t="str">
        <f>IF(ISERROR(MATCH(K23,date_of_per_event,0)),"",INDEX(personal_events,MATCH(K23,date_of_per_event,0)))</f>
        <v/>
      </c>
      <c r="L24" s="72"/>
      <c r="M24" s="73" t="str">
        <f>IF(ISERROR(MATCH(M23,date_of_per_event,0)),"",INDEX(personal_events,MATCH(M23,date_of_per_event,0)))</f>
        <v/>
      </c>
      <c r="N24" s="73"/>
    </row>
    <row r="25" spans="1:17" s="26" customFormat="1" ht="21" customHeight="1" x14ac:dyDescent="0.25">
      <c r="A25" s="71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73"/>
    </row>
    <row r="26" spans="1:17" s="26" customFormat="1" ht="21" customHeight="1" x14ac:dyDescent="0.25">
      <c r="A26" s="89"/>
      <c r="B26" s="89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76"/>
    </row>
    <row r="27" spans="1:17" ht="6.95" customHeight="1" x14ac:dyDescent="0.25">
      <c r="A27" s="79"/>
      <c r="B27" s="79"/>
      <c r="C27" s="79"/>
      <c r="D27" s="32"/>
      <c r="E27" s="1"/>
      <c r="F27" s="1"/>
      <c r="G27" s="1"/>
      <c r="H27" s="1"/>
      <c r="I27" s="1"/>
      <c r="J27" s="1"/>
      <c r="K27" s="79"/>
      <c r="L27" s="79"/>
      <c r="M27" s="79"/>
      <c r="N27" s="32"/>
    </row>
    <row r="28" spans="1:17" ht="18" customHeight="1" x14ac:dyDescent="0.25">
      <c r="A28" s="79"/>
      <c r="B28" s="79"/>
      <c r="C28" s="79"/>
      <c r="D28" s="32"/>
      <c r="E28" s="84" t="s">
        <v>35</v>
      </c>
      <c r="F28" s="84"/>
      <c r="G28" s="84"/>
      <c r="H28" s="84"/>
      <c r="I28" s="84"/>
      <c r="J28" s="84"/>
      <c r="K28" s="79"/>
      <c r="L28" s="79"/>
      <c r="M28" s="79"/>
      <c r="N28" s="32"/>
    </row>
    <row r="29" spans="1:17" ht="18" customHeight="1" x14ac:dyDescent="0.25">
      <c r="A29" s="79"/>
      <c r="B29" s="79"/>
      <c r="C29" s="79"/>
      <c r="D29" s="32"/>
      <c r="E29" s="85"/>
      <c r="F29" s="86"/>
      <c r="G29" s="86"/>
      <c r="H29" s="86"/>
      <c r="I29" s="86"/>
      <c r="J29" s="87"/>
      <c r="K29" s="79"/>
      <c r="L29" s="79"/>
      <c r="M29" s="79"/>
      <c r="N29" s="32"/>
      <c r="Q29" s="1"/>
    </row>
    <row r="30" spans="1:17" s="27" customFormat="1" ht="18" customHeight="1" x14ac:dyDescent="0.25">
      <c r="A30" s="79"/>
      <c r="B30" s="79"/>
      <c r="C30" s="79"/>
      <c r="D30" s="32"/>
      <c r="E30" s="92"/>
      <c r="F30" s="93"/>
      <c r="G30" s="93"/>
      <c r="H30" s="93"/>
      <c r="I30" s="93"/>
      <c r="J30" s="94"/>
      <c r="K30" s="79"/>
      <c r="L30" s="79"/>
      <c r="M30" s="79"/>
      <c r="N30" s="32"/>
    </row>
    <row r="31" spans="1:17" ht="18" customHeight="1" x14ac:dyDescent="0.25">
      <c r="A31" s="79"/>
      <c r="B31" s="79"/>
      <c r="C31" s="79"/>
      <c r="D31" s="32"/>
      <c r="E31" s="92"/>
      <c r="F31" s="93"/>
      <c r="G31" s="93"/>
      <c r="H31" s="93"/>
      <c r="I31" s="93"/>
      <c r="J31" s="94"/>
      <c r="K31" s="79"/>
      <c r="L31" s="79"/>
      <c r="M31" s="79"/>
      <c r="N31" s="32"/>
    </row>
    <row r="32" spans="1:17" ht="18" customHeight="1" x14ac:dyDescent="0.25">
      <c r="A32" s="79"/>
      <c r="B32" s="79"/>
      <c r="C32" s="79"/>
      <c r="D32" s="32"/>
      <c r="E32" s="91"/>
      <c r="F32" s="91"/>
      <c r="G32" s="91"/>
      <c r="H32" s="91"/>
      <c r="I32" s="91"/>
      <c r="J32" s="91"/>
      <c r="K32" s="79"/>
      <c r="L32" s="79"/>
      <c r="M32" s="79"/>
      <c r="N32" s="32"/>
    </row>
    <row r="33" spans="1:14" ht="18" customHeight="1" x14ac:dyDescent="0.25">
      <c r="A33" s="79"/>
      <c r="B33" s="79"/>
      <c r="C33" s="79"/>
      <c r="D33" s="32"/>
      <c r="E33" s="92"/>
      <c r="F33" s="93"/>
      <c r="G33" s="93"/>
      <c r="H33" s="93"/>
      <c r="I33" s="93"/>
      <c r="J33" s="94"/>
      <c r="K33" s="79"/>
      <c r="L33" s="79"/>
      <c r="M33" s="79"/>
      <c r="N33" s="32"/>
    </row>
    <row r="34" spans="1:14" ht="18" customHeight="1" x14ac:dyDescent="0.25">
      <c r="A34" s="32"/>
      <c r="B34" s="32"/>
      <c r="C34" s="32"/>
      <c r="D34" s="32"/>
      <c r="E34" s="95"/>
      <c r="F34" s="96"/>
      <c r="G34" s="96"/>
      <c r="H34" s="96"/>
      <c r="I34" s="96"/>
      <c r="J34" s="97"/>
      <c r="K34" s="32"/>
      <c r="L34" s="32"/>
      <c r="M34" s="32"/>
      <c r="N34" s="32"/>
    </row>
    <row r="35" spans="1:14" s="19" customFormat="1" ht="18" customHeight="1" x14ac:dyDescent="0.2">
      <c r="A35" s="80" t="s">
        <v>86</v>
      </c>
      <c r="B35" s="80"/>
      <c r="C35" s="80"/>
      <c r="D35" s="80"/>
      <c r="E35" s="33"/>
      <c r="F35" s="33"/>
      <c r="G35" s="33"/>
      <c r="H35" s="33"/>
      <c r="I35" s="33"/>
      <c r="J35" s="33"/>
      <c r="K35" s="81" t="str">
        <f ca="1">"© "&amp;YEAR(TODAY())&amp;" Spreadsheet123 LTD. All rights reserved"</f>
        <v>© 2017 Spreadsheet123 LTD. All rights reserved</v>
      </c>
      <c r="L35" s="81"/>
      <c r="M35" s="81"/>
      <c r="N35" s="81"/>
    </row>
  </sheetData>
  <mergeCells count="145">
    <mergeCell ref="E32:J32"/>
    <mergeCell ref="E33:J33"/>
    <mergeCell ref="E34:J34"/>
    <mergeCell ref="C14:D14"/>
    <mergeCell ref="C18:D18"/>
    <mergeCell ref="C22:D22"/>
    <mergeCell ref="C26:D26"/>
    <mergeCell ref="E22:F22"/>
    <mergeCell ref="E26:F26"/>
    <mergeCell ref="G22:H22"/>
    <mergeCell ref="E30:J30"/>
    <mergeCell ref="E31:J31"/>
    <mergeCell ref="A27:C33"/>
    <mergeCell ref="C20:D20"/>
    <mergeCell ref="E20:F20"/>
    <mergeCell ref="G20:H20"/>
    <mergeCell ref="C16:D16"/>
    <mergeCell ref="E16:F16"/>
    <mergeCell ref="G16:H16"/>
    <mergeCell ref="C17:D17"/>
    <mergeCell ref="E17:F17"/>
    <mergeCell ref="G17:H17"/>
    <mergeCell ref="A21:B21"/>
    <mergeCell ref="C21:D21"/>
    <mergeCell ref="A1:N1"/>
    <mergeCell ref="I6:J6"/>
    <mergeCell ref="I10:J10"/>
    <mergeCell ref="I14:J14"/>
    <mergeCell ref="I18:J18"/>
    <mergeCell ref="I22:J22"/>
    <mergeCell ref="I26:J26"/>
    <mergeCell ref="I20:J20"/>
    <mergeCell ref="I25:J25"/>
    <mergeCell ref="I24:J24"/>
    <mergeCell ref="K26:L26"/>
    <mergeCell ref="M26:N26"/>
    <mergeCell ref="M22:N22"/>
    <mergeCell ref="K25:L25"/>
    <mergeCell ref="M25:N25"/>
    <mergeCell ref="K24:L24"/>
    <mergeCell ref="G26:H26"/>
    <mergeCell ref="A2:B2"/>
    <mergeCell ref="C2:D2"/>
    <mergeCell ref="E2:F2"/>
    <mergeCell ref="G2:H2"/>
    <mergeCell ref="A22:B22"/>
    <mergeCell ref="A26:B26"/>
    <mergeCell ref="C6:D6"/>
    <mergeCell ref="C10:D10"/>
    <mergeCell ref="M20:N20"/>
    <mergeCell ref="K27:M33"/>
    <mergeCell ref="A35:D35"/>
    <mergeCell ref="K35:N35"/>
    <mergeCell ref="I2:J2"/>
    <mergeCell ref="K2:L2"/>
    <mergeCell ref="M2:N2"/>
    <mergeCell ref="E28:J28"/>
    <mergeCell ref="E29:J29"/>
    <mergeCell ref="A10:B10"/>
    <mergeCell ref="A14:B14"/>
    <mergeCell ref="A18:B18"/>
    <mergeCell ref="A8:B8"/>
    <mergeCell ref="A13:B13"/>
    <mergeCell ref="A17:B17"/>
    <mergeCell ref="A16:B16"/>
    <mergeCell ref="A9:B9"/>
    <mergeCell ref="A12:B12"/>
    <mergeCell ref="G14:H14"/>
    <mergeCell ref="G18:H18"/>
    <mergeCell ref="E6:F6"/>
    <mergeCell ref="E10:F10"/>
    <mergeCell ref="E14:F14"/>
    <mergeCell ref="E18:F18"/>
    <mergeCell ref="K9:L9"/>
    <mergeCell ref="M9:N9"/>
    <mergeCell ref="M24:N24"/>
    <mergeCell ref="I16:J16"/>
    <mergeCell ref="M10:N10"/>
    <mergeCell ref="M6:N6"/>
    <mergeCell ref="M8:N8"/>
    <mergeCell ref="M13:N13"/>
    <mergeCell ref="K22:L22"/>
    <mergeCell ref="K6:L6"/>
    <mergeCell ref="K10:L10"/>
    <mergeCell ref="K14:L14"/>
    <mergeCell ref="K18:L18"/>
    <mergeCell ref="K12:L12"/>
    <mergeCell ref="M12:N12"/>
    <mergeCell ref="M18:N18"/>
    <mergeCell ref="M14:N14"/>
    <mergeCell ref="M17:N17"/>
    <mergeCell ref="M16:N16"/>
    <mergeCell ref="K13:L13"/>
    <mergeCell ref="K17:L17"/>
    <mergeCell ref="K16:L16"/>
    <mergeCell ref="I17:J17"/>
    <mergeCell ref="K20:L20"/>
    <mergeCell ref="K4:L4"/>
    <mergeCell ref="M4:N4"/>
    <mergeCell ref="G8:H8"/>
    <mergeCell ref="K5:L5"/>
    <mergeCell ref="M5:N5"/>
    <mergeCell ref="I8:J8"/>
    <mergeCell ref="A5:B5"/>
    <mergeCell ref="C5:D5"/>
    <mergeCell ref="E5:F5"/>
    <mergeCell ref="G5:H5"/>
    <mergeCell ref="K8:L8"/>
    <mergeCell ref="G6:H6"/>
    <mergeCell ref="A6:B6"/>
    <mergeCell ref="C8:D8"/>
    <mergeCell ref="E8:F8"/>
    <mergeCell ref="I5:J5"/>
    <mergeCell ref="I9:J9"/>
    <mergeCell ref="C12:D12"/>
    <mergeCell ref="E12:F12"/>
    <mergeCell ref="G12:H12"/>
    <mergeCell ref="A4:B4"/>
    <mergeCell ref="C4:D4"/>
    <mergeCell ref="E4:F4"/>
    <mergeCell ref="G4:H4"/>
    <mergeCell ref="I4:J4"/>
    <mergeCell ref="C9:D9"/>
    <mergeCell ref="E9:F9"/>
    <mergeCell ref="G9:H9"/>
    <mergeCell ref="I12:J12"/>
    <mergeCell ref="G10:H10"/>
    <mergeCell ref="A20:B20"/>
    <mergeCell ref="A24:B24"/>
    <mergeCell ref="C24:D24"/>
    <mergeCell ref="E24:F24"/>
    <mergeCell ref="G24:H24"/>
    <mergeCell ref="C13:D13"/>
    <mergeCell ref="E13:F13"/>
    <mergeCell ref="G13:H13"/>
    <mergeCell ref="I13:J13"/>
    <mergeCell ref="A25:B25"/>
    <mergeCell ref="C25:D25"/>
    <mergeCell ref="E25:F25"/>
    <mergeCell ref="G25:H25"/>
    <mergeCell ref="E21:F21"/>
    <mergeCell ref="G21:H21"/>
    <mergeCell ref="I21:J21"/>
    <mergeCell ref="K21:L21"/>
    <mergeCell ref="M21:N21"/>
  </mergeCells>
  <phoneticPr fontId="2" type="noConversion"/>
  <conditionalFormatting sqref="A15:B18">
    <cfRule type="expression" dxfId="674" priority="1" stopIfTrue="1">
      <formula>LEN(TRIM($A$15))=0</formula>
    </cfRule>
    <cfRule type="expression" dxfId="673" priority="2" stopIfTrue="1">
      <formula>$A$2="Sun"</formula>
    </cfRule>
  </conditionalFormatting>
  <conditionalFormatting sqref="A19:B22">
    <cfRule type="expression" dxfId="672" priority="3" stopIfTrue="1">
      <formula>LEN(TRIM($A$19))=0</formula>
    </cfRule>
    <cfRule type="expression" dxfId="671" priority="4" stopIfTrue="1">
      <formula>$A$2="Sun"</formula>
    </cfRule>
  </conditionalFormatting>
  <conditionalFormatting sqref="A23:B26">
    <cfRule type="expression" dxfId="670" priority="5" stopIfTrue="1">
      <formula>LEN(TRIM($A$23))=0</formula>
    </cfRule>
    <cfRule type="expression" dxfId="669" priority="6" stopIfTrue="1">
      <formula>$A$2="Sun"</formula>
    </cfRule>
  </conditionalFormatting>
  <conditionalFormatting sqref="C23:D26">
    <cfRule type="expression" dxfId="668" priority="7" stopIfTrue="1">
      <formula>LEN(TRIM($C$23))=0</formula>
    </cfRule>
  </conditionalFormatting>
  <conditionalFormatting sqref="C19:D22">
    <cfRule type="expression" dxfId="667" priority="8" stopIfTrue="1">
      <formula>LEN(TRIM($C$19))=0</formula>
    </cfRule>
  </conditionalFormatting>
  <conditionalFormatting sqref="C15:D18">
    <cfRule type="expression" dxfId="666" priority="9" stopIfTrue="1">
      <formula>LEN(TRIM($C$15))=0</formula>
    </cfRule>
  </conditionalFormatting>
  <conditionalFormatting sqref="E23:F26">
    <cfRule type="expression" dxfId="665" priority="10" stopIfTrue="1">
      <formula>LEN(TRIM($E$23))=0</formula>
    </cfRule>
  </conditionalFormatting>
  <conditionalFormatting sqref="E19:F22">
    <cfRule type="expression" dxfId="664" priority="11" stopIfTrue="1">
      <formula>LEN(TRIM($E$19))=0</formula>
    </cfRule>
  </conditionalFormatting>
  <conditionalFormatting sqref="E15:F18">
    <cfRule type="expression" dxfId="663" priority="12" stopIfTrue="1">
      <formula>LEN(TRIM($E$15))=0</formula>
    </cfRule>
  </conditionalFormatting>
  <conditionalFormatting sqref="G23:H26">
    <cfRule type="expression" dxfId="662" priority="13" stopIfTrue="1">
      <formula>LEN(TRIM($G$23))=0</formula>
    </cfRule>
  </conditionalFormatting>
  <conditionalFormatting sqref="G19:H22">
    <cfRule type="expression" dxfId="661" priority="14" stopIfTrue="1">
      <formula>LEN(TRIM($G$19))=0</formula>
    </cfRule>
  </conditionalFormatting>
  <conditionalFormatting sqref="G15:H18">
    <cfRule type="expression" dxfId="660" priority="15" stopIfTrue="1">
      <formula>LEN(TRIM($G$15))=0</formula>
    </cfRule>
  </conditionalFormatting>
  <conditionalFormatting sqref="I23:J26">
    <cfRule type="expression" dxfId="659" priority="16" stopIfTrue="1">
      <formula>LEN(TRIM($I$23))=0</formula>
    </cfRule>
  </conditionalFormatting>
  <conditionalFormatting sqref="I19:J22">
    <cfRule type="expression" dxfId="658" priority="17" stopIfTrue="1">
      <formula>LEN(TRIM($I$19))=0</formula>
    </cfRule>
  </conditionalFormatting>
  <conditionalFormatting sqref="I15:J18">
    <cfRule type="expression" dxfId="657" priority="18" stopIfTrue="1">
      <formula>LEN(TRIM($I$15))=0</formula>
    </cfRule>
  </conditionalFormatting>
  <conditionalFormatting sqref="K23:L26">
    <cfRule type="expression" dxfId="656" priority="19" stopIfTrue="1">
      <formula>LEN(TRIM($K$23))=0</formula>
    </cfRule>
    <cfRule type="expression" dxfId="655" priority="20" stopIfTrue="1">
      <formula>$K$2="Sat"</formula>
    </cfRule>
  </conditionalFormatting>
  <conditionalFormatting sqref="K15:L18">
    <cfRule type="expression" dxfId="654" priority="21" stopIfTrue="1">
      <formula>LEN(TRIM($K$15))=0</formula>
    </cfRule>
    <cfRule type="expression" dxfId="653" priority="22" stopIfTrue="1">
      <formula>$K$2="Sat"</formula>
    </cfRule>
  </conditionalFormatting>
  <conditionalFormatting sqref="K19:L22">
    <cfRule type="expression" dxfId="652" priority="23" stopIfTrue="1">
      <formula>LEN(TRIM($K$19))=0</formula>
    </cfRule>
    <cfRule type="expression" dxfId="651" priority="24" stopIfTrue="1">
      <formula>$K$2="Sat"</formula>
    </cfRule>
  </conditionalFormatting>
  <conditionalFormatting sqref="M15:N18">
    <cfRule type="expression" dxfId="650" priority="25" stopIfTrue="1">
      <formula>LEN(TRIM($M$15))=0</formula>
    </cfRule>
  </conditionalFormatting>
  <conditionalFormatting sqref="M19:N22">
    <cfRule type="expression" dxfId="649" priority="26" stopIfTrue="1">
      <formula>LEN(TRIM($M$19))=0</formula>
    </cfRule>
  </conditionalFormatting>
  <conditionalFormatting sqref="M23:N26">
    <cfRule type="expression" dxfId="648" priority="27" stopIfTrue="1">
      <formula>LEN(TRIM($M$23))=0</formula>
    </cfRule>
  </conditionalFormatting>
  <conditionalFormatting sqref="K2:L2">
    <cfRule type="expression" dxfId="647" priority="28" stopIfTrue="1">
      <formula>$K$2="Sat"</formula>
    </cfRule>
  </conditionalFormatting>
  <conditionalFormatting sqref="A3:B6">
    <cfRule type="expression" dxfId="646" priority="29" stopIfTrue="1">
      <formula>LEN(TRIM($A$3))=0</formula>
    </cfRule>
    <cfRule type="expression" dxfId="645" priority="30" stopIfTrue="1">
      <formula>$A$2="Sun"</formula>
    </cfRule>
  </conditionalFormatting>
  <conditionalFormatting sqref="A7:B10">
    <cfRule type="expression" dxfId="644" priority="31" stopIfTrue="1">
      <formula>LEN(TRIM($A$7))=0</formula>
    </cfRule>
    <cfRule type="expression" dxfId="643" priority="32" stopIfTrue="1">
      <formula>$A$2="Sun"</formula>
    </cfRule>
  </conditionalFormatting>
  <conditionalFormatting sqref="A11:B14">
    <cfRule type="expression" dxfId="642" priority="33" stopIfTrue="1">
      <formula>LEN(TRIM($A$11))=0</formula>
    </cfRule>
    <cfRule type="expression" dxfId="641" priority="34" stopIfTrue="1">
      <formula>$A$2="Sun"</formula>
    </cfRule>
  </conditionalFormatting>
  <conditionalFormatting sqref="C3:D6">
    <cfRule type="expression" dxfId="640" priority="35" stopIfTrue="1">
      <formula>LEN(TRIM($C$3))=0</formula>
    </cfRule>
  </conditionalFormatting>
  <conditionalFormatting sqref="C11:D14">
    <cfRule type="expression" dxfId="639" priority="36" stopIfTrue="1">
      <formula>LEN(TRIM($C$11))=0</formula>
    </cfRule>
  </conditionalFormatting>
  <conditionalFormatting sqref="C7:D10">
    <cfRule type="expression" dxfId="638" priority="37" stopIfTrue="1">
      <formula>LEN(TRIM($C$7))=0</formula>
    </cfRule>
  </conditionalFormatting>
  <conditionalFormatting sqref="E11:F14">
    <cfRule type="expression" dxfId="637" priority="38" stopIfTrue="1">
      <formula>LEN(TRIM($E$11))=0</formula>
    </cfRule>
  </conditionalFormatting>
  <conditionalFormatting sqref="E7:F10">
    <cfRule type="expression" dxfId="636" priority="39" stopIfTrue="1">
      <formula>LEN(TRIM($E$7))=0</formula>
    </cfRule>
  </conditionalFormatting>
  <conditionalFormatting sqref="E3:F6">
    <cfRule type="expression" dxfId="635" priority="40" stopIfTrue="1">
      <formula>LEN(TRIM($E$3))=0</formula>
    </cfRule>
  </conditionalFormatting>
  <conditionalFormatting sqref="G11:H14">
    <cfRule type="expression" dxfId="634" priority="41" stopIfTrue="1">
      <formula>LEN(TRIM($G$11))=0</formula>
    </cfRule>
  </conditionalFormatting>
  <conditionalFormatting sqref="G7:H10">
    <cfRule type="expression" dxfId="633" priority="42" stopIfTrue="1">
      <formula>LEN(TRIM($G$7))=0</formula>
    </cfRule>
  </conditionalFormatting>
  <conditionalFormatting sqref="G3:H6">
    <cfRule type="expression" dxfId="632" priority="43" stopIfTrue="1">
      <formula>LEN(TRIM($G$3))=0</formula>
    </cfRule>
  </conditionalFormatting>
  <conditionalFormatting sqref="I11:J14">
    <cfRule type="expression" dxfId="631" priority="44" stopIfTrue="1">
      <formula>LEN(TRIM($I$11))=0</formula>
    </cfRule>
  </conditionalFormatting>
  <conditionalFormatting sqref="I7:J10">
    <cfRule type="expression" dxfId="630" priority="45" stopIfTrue="1">
      <formula>LEN(TRIM($I$7))=0</formula>
    </cfRule>
  </conditionalFormatting>
  <conditionalFormatting sqref="I3:J6">
    <cfRule type="expression" dxfId="629" priority="46" stopIfTrue="1">
      <formula>LEN(TRIM($I$3))=0</formula>
    </cfRule>
  </conditionalFormatting>
  <conditionalFormatting sqref="K11:L14">
    <cfRule type="expression" dxfId="628" priority="47" stopIfTrue="1">
      <formula>LEN(TRIM($K$11))=0</formula>
    </cfRule>
    <cfRule type="expression" dxfId="627" priority="48" stopIfTrue="1">
      <formula>$K$2="Sat"</formula>
    </cfRule>
  </conditionalFormatting>
  <conditionalFormatting sqref="K7:L10">
    <cfRule type="expression" dxfId="626" priority="49" stopIfTrue="1">
      <formula>LEN(TRIM($K$7))=0</formula>
    </cfRule>
    <cfRule type="expression" dxfId="625" priority="50" stopIfTrue="1">
      <formula>$K$2="Sat"</formula>
    </cfRule>
  </conditionalFormatting>
  <conditionalFormatting sqref="K3:L6">
    <cfRule type="expression" dxfId="624" priority="51" stopIfTrue="1">
      <formula>LEN(TRIM($K$3))=0</formula>
    </cfRule>
    <cfRule type="expression" dxfId="623" priority="52" stopIfTrue="1">
      <formula>$K$2="Sat"</formula>
    </cfRule>
  </conditionalFormatting>
  <conditionalFormatting sqref="A2:B2">
    <cfRule type="expression" dxfId="622" priority="53" stopIfTrue="1">
      <formula>$A$2="Sun"</formula>
    </cfRule>
  </conditionalFormatting>
  <conditionalFormatting sqref="M3:N6">
    <cfRule type="expression" dxfId="621" priority="54" stopIfTrue="1">
      <formula>LEN(TRIM($M$3))=0</formula>
    </cfRule>
  </conditionalFormatting>
  <conditionalFormatting sqref="M7:N10">
    <cfRule type="expression" dxfId="620" priority="55" stopIfTrue="1">
      <formula>LEN(TRIM($M$7))=0</formula>
    </cfRule>
  </conditionalFormatting>
  <conditionalFormatting sqref="M11:N14">
    <cfRule type="expression" dxfId="619" priority="56" stopIfTrue="1">
      <formula>LEN(TRIM($M$11))=0</formula>
    </cfRule>
  </conditionalFormatting>
  <hyperlinks>
    <hyperlink ref="A35" r:id="rId1" display="www.spreadsheet123.com/calendars-organisers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0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Q35"/>
  <sheetViews>
    <sheetView showGridLines="0" workbookViewId="0">
      <selection sqref="A1:N1"/>
    </sheetView>
  </sheetViews>
  <sheetFormatPr defaultRowHeight="14.25" x14ac:dyDescent="0.25"/>
  <cols>
    <col min="1" max="1" width="4.7109375" style="2" customWidth="1"/>
    <col min="2" max="2" width="20.7109375" style="2" customWidth="1"/>
    <col min="3" max="3" width="4.7109375" style="2" customWidth="1"/>
    <col min="4" max="4" width="20.7109375" style="2" customWidth="1"/>
    <col min="5" max="5" width="4.7109375" style="2" customWidth="1"/>
    <col min="6" max="6" width="20.7109375" style="2" customWidth="1"/>
    <col min="7" max="7" width="4.7109375" style="2" customWidth="1"/>
    <col min="8" max="8" width="20.7109375" style="2" customWidth="1"/>
    <col min="9" max="9" width="4.7109375" style="2" customWidth="1"/>
    <col min="10" max="10" width="20.7109375" style="2" customWidth="1"/>
    <col min="11" max="11" width="4.7109375" style="2" customWidth="1"/>
    <col min="12" max="12" width="20.7109375" style="2" customWidth="1"/>
    <col min="13" max="13" width="4.7109375" style="2" customWidth="1"/>
    <col min="14" max="14" width="20.7109375" style="2" customWidth="1"/>
    <col min="15" max="15" width="1.7109375" style="2" customWidth="1"/>
    <col min="16" max="16384" width="9.140625" style="2"/>
  </cols>
  <sheetData>
    <row r="1" spans="1:14" ht="38.25" thickBot="1" x14ac:dyDescent="0.3">
      <c r="A1" s="90">
        <f>DATE(Year,Month+1,1)</f>
        <v>42767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30.75" thickTop="1" x14ac:dyDescent="0.25">
      <c r="A2" s="82" t="str">
        <f>IF(Start_Day=2,"Mon","Sun")</f>
        <v>Sun</v>
      </c>
      <c r="B2" s="82"/>
      <c r="C2" s="82" t="str">
        <f>IF(Start_Day=2,"Tue","Mon")</f>
        <v>Mon</v>
      </c>
      <c r="D2" s="82"/>
      <c r="E2" s="82" t="str">
        <f>IF(Start_Day=2,"Wed","Tue")</f>
        <v>Tue</v>
      </c>
      <c r="F2" s="82"/>
      <c r="G2" s="82" t="str">
        <f>IF(Start_Day=2,"Thu","Wed")</f>
        <v>Wed</v>
      </c>
      <c r="H2" s="82"/>
      <c r="I2" s="82" t="str">
        <f>IF(Start_Day=2,"Fri","Thu")</f>
        <v>Thu</v>
      </c>
      <c r="J2" s="82"/>
      <c r="K2" s="82" t="str">
        <f>IF(Start_Day=2,"Sat","Fri")</f>
        <v>Fri</v>
      </c>
      <c r="L2" s="82"/>
      <c r="M2" s="83" t="str">
        <f>IF(Start_Day=2,"Sun","Sat")</f>
        <v>Sat</v>
      </c>
      <c r="N2" s="83"/>
    </row>
    <row r="3" spans="1:14" ht="21" customHeight="1" x14ac:dyDescent="0.25">
      <c r="A3" s="30" t="str">
        <f>IF(MONTH($A$1)&lt;&gt;MONTH($A$1-WEEKDAY($A$1,Start_Day)+(COLUMN(A3)-COLUMN($A$3)+1)),"",$A$1-WEEKDAY($A$1,Start_Day)+(COLUMN(A3)-COLUMN($A$3)+1))</f>
        <v/>
      </c>
      <c r="B3" s="28" t="str">
        <f>IF(ISERROR(MATCH(A3,date_of_event,0)),"",INDEX(events,MATCH(A3,date_of_event,0)))</f>
        <v/>
      </c>
      <c r="C3" s="30" t="str">
        <f>IF(MONTH($A$1)&lt;&gt;MONTH($A$1-WEEKDAY($A$1,Start_Day)+(COLUMN(B3)-COLUMN($A$3)+1)),"",$A$1-WEEKDAY($A$1,Start_Day)+(COLUMN(B3)-COLUMN($A$3)+1))</f>
        <v/>
      </c>
      <c r="D3" s="28" t="str">
        <f>IF(ISERROR(MATCH(C3,date_of_event,0)),"",INDEX(events,MATCH(C3,date_of_event,0)))</f>
        <v/>
      </c>
      <c r="E3" s="30" t="str">
        <f>IF(MONTH($A$1)&lt;&gt;MONTH($A$1-WEEKDAY($A$1,Start_Day)+(COLUMN(C3)-COLUMN($A$3)+1)),"",$A$1-WEEKDAY($A$1,Start_Day)+(COLUMN(C3)-COLUMN($A$3)+1))</f>
        <v/>
      </c>
      <c r="F3" s="28" t="str">
        <f>IF(ISERROR(MATCH(E3,date_of_event,0)),"",INDEX(events,MATCH(E3,date_of_event,0)))</f>
        <v/>
      </c>
      <c r="G3" s="30">
        <f>IF(MONTH($A$1)&lt;&gt;MONTH($A$1-WEEKDAY($A$1,Start_Day)+(COLUMN(D3)-COLUMN($A$3)+1)),"",$A$1-WEEKDAY($A$1,Start_Day)+(COLUMN(D3)-COLUMN($A$3)+1))</f>
        <v>42767</v>
      </c>
      <c r="H3" s="28" t="str">
        <f>IF(ISERROR(MATCH(G3,date_of_event,0)),"",INDEX(events,MATCH(G3,date_of_event,0)))</f>
        <v/>
      </c>
      <c r="I3" s="30">
        <f>IF(MONTH($A$1)&lt;&gt;MONTH($A$1-WEEKDAY($A$1,Start_Day)+(COLUMN(E3)-COLUMN($A$3)+1)),"",$A$1-WEEKDAY($A$1,Start_Day)+(COLUMN(E3)-COLUMN($A$3)+1))</f>
        <v>42768</v>
      </c>
      <c r="J3" s="28" t="str">
        <f>IF(ISERROR(MATCH(I3,date_of_event,0)),"",INDEX(events,MATCH(I3,date_of_event,0)))</f>
        <v/>
      </c>
      <c r="K3" s="30">
        <f>IF(MONTH($A$1)&lt;&gt;MONTH($A$1-WEEKDAY($A$1,Start_Day)+(COLUMN(F3)-COLUMN($A$3)+1)),"",$A$1-WEEKDAY($A$1,Start_Day)+(COLUMN(F3)-COLUMN($A$3)+1))</f>
        <v>42769</v>
      </c>
      <c r="L3" s="28" t="str">
        <f>IF(ISERROR(MATCH(K3,date_of_event,0)),"",INDEX(events,MATCH(K3,date_of_event,0)))</f>
        <v/>
      </c>
      <c r="M3" s="31">
        <f>IF(MONTH($A$1)&lt;&gt;MONTH($A$1-WEEKDAY($A$1,Start_Day)+(COLUMN(G3)-COLUMN($A$3)+1)),"",$A$1-WEEKDAY($A$1,Start_Day)+(COLUMN(G3)-COLUMN($A$3)+1))</f>
        <v>42770</v>
      </c>
      <c r="N3" s="29" t="str">
        <f>IF(ISERROR(MATCH(M3,date_of_event,0)),"",INDEX(events,MATCH(M3,date_of_event,0)))</f>
        <v/>
      </c>
    </row>
    <row r="4" spans="1:14" ht="21" customHeight="1" x14ac:dyDescent="0.25">
      <c r="A4" s="72" t="str">
        <f>IF(ISERROR(MATCH(A3,date_of_per_event,0)),"",INDEX(personal_events,MATCH(A3,date_of_per_event,0)))</f>
        <v/>
      </c>
      <c r="B4" s="72"/>
      <c r="C4" s="72" t="str">
        <f>IF(ISERROR(MATCH(C3,date_of_per_event,0)),"",INDEX(personal_events,MATCH(C3,date_of_per_event,0)))</f>
        <v/>
      </c>
      <c r="D4" s="72"/>
      <c r="E4" s="72" t="str">
        <f>IF(ISERROR(MATCH(E3,date_of_per_event,0)),"",INDEX(personal_events,MATCH(E3,date_of_per_event,0)))</f>
        <v/>
      </c>
      <c r="F4" s="74"/>
      <c r="G4" s="72" t="str">
        <f>IF(ISERROR(MATCH(G3,date_of_per_event,0)),"",INDEX(personal_events,MATCH(G3,date_of_per_event,0)))</f>
        <v/>
      </c>
      <c r="H4" s="72"/>
      <c r="I4" s="72" t="str">
        <f>IF(ISERROR(MATCH(I3,date_of_per_event,0)),"",INDEX(personal_events,MATCH(I3,date_of_per_event,0)))</f>
        <v/>
      </c>
      <c r="J4" s="72"/>
      <c r="K4" s="72" t="str">
        <f>IF(ISERROR(MATCH(K3,date_of_per_event,0)),"",INDEX(personal_events,MATCH(K3,date_of_per_event,0)))</f>
        <v/>
      </c>
      <c r="L4" s="72"/>
      <c r="M4" s="73" t="str">
        <f>IF(ISERROR(MATCH(M3,date_of_per_event,0)),"",INDEX(personal_events,MATCH(M3,date_of_per_event,0)))</f>
        <v/>
      </c>
      <c r="N4" s="73"/>
    </row>
    <row r="5" spans="1:14" ht="21" customHeight="1" x14ac:dyDescent="0.25">
      <c r="A5" s="72"/>
      <c r="B5" s="72"/>
      <c r="C5" s="72"/>
      <c r="D5" s="72"/>
      <c r="E5" s="72"/>
      <c r="F5" s="74"/>
      <c r="G5" s="72"/>
      <c r="H5" s="72"/>
      <c r="I5" s="72"/>
      <c r="J5" s="72"/>
      <c r="K5" s="72"/>
      <c r="L5" s="72"/>
      <c r="M5" s="73"/>
      <c r="N5" s="73"/>
    </row>
    <row r="6" spans="1:14" ht="21" customHeight="1" x14ac:dyDescent="0.25">
      <c r="A6" s="75"/>
      <c r="B6" s="75"/>
      <c r="C6" s="75"/>
      <c r="D6" s="75"/>
      <c r="E6" s="75"/>
      <c r="F6" s="88"/>
      <c r="G6" s="75"/>
      <c r="H6" s="75"/>
      <c r="I6" s="75"/>
      <c r="J6" s="75"/>
      <c r="K6" s="75"/>
      <c r="L6" s="75"/>
      <c r="M6" s="76"/>
      <c r="N6" s="76"/>
    </row>
    <row r="7" spans="1:14" ht="21" customHeight="1" x14ac:dyDescent="0.25">
      <c r="A7" s="30">
        <f>IF(MONTH($A$1)&lt;&gt;MONTH($A$1-WEEKDAY($A$1,Start_Day)+(COLUMN(A7)-COLUMN($A$7)+8)),"",$A$1-WEEKDAY($A$1,Start_Day)+(COLUMN(A7)-COLUMN($A$7)+8))</f>
        <v>42771</v>
      </c>
      <c r="B7" s="28" t="str">
        <f>IF(ISERROR(MATCH(A7,date_of_event,0)),"",INDEX(events,MATCH(A7,date_of_event,0)))</f>
        <v/>
      </c>
      <c r="C7" s="30">
        <f>IF(MONTH($A$1)&lt;&gt;MONTH($A$1-WEEKDAY($A$1,Start_Day)+(COLUMN(B7)-COLUMN($A$7)+8)),"",$A$1-WEEKDAY($A$1,Start_Day)+(COLUMN(B7)-COLUMN($A$7)+8))</f>
        <v>42772</v>
      </c>
      <c r="D7" s="28" t="str">
        <f>IF(ISERROR(MATCH(C7,date_of_event,0)),"",INDEX(events,MATCH(C7,date_of_event,0)))</f>
        <v/>
      </c>
      <c r="E7" s="30">
        <f>IF(MONTH($A$1)&lt;&gt;MONTH($A$1-WEEKDAY($A$1,Start_Day)+(COLUMN(C7)-COLUMN($A$7)+8)),"",$A$1-WEEKDAY($A$1,Start_Day)+(COLUMN(C7)-COLUMN($A$7)+8))</f>
        <v>42773</v>
      </c>
      <c r="F7" s="28" t="str">
        <f>IF(ISERROR(MATCH(E7,date_of_event,0)),"",INDEX(events,MATCH(E7,date_of_event,0)))</f>
        <v/>
      </c>
      <c r="G7" s="30">
        <f>IF(MONTH($A$1)&lt;&gt;MONTH($A$1-WEEKDAY($A$1,Start_Day)+(COLUMN(D7)-COLUMN($A$7)+8)),"",$A$1-WEEKDAY($A$1,Start_Day)+(COLUMN(D7)-COLUMN($A$7)+8))</f>
        <v>42774</v>
      </c>
      <c r="H7" s="28" t="str">
        <f>IF(ISERROR(MATCH(G7,date_of_event,0)),"",INDEX(events,MATCH(G7,date_of_event,0)))</f>
        <v/>
      </c>
      <c r="I7" s="30">
        <f>IF(MONTH($A$1)&lt;&gt;MONTH($A$1-WEEKDAY($A$1,Start_Day)+(COLUMN(E7)-COLUMN($A$7)+8)),"",$A$1-WEEKDAY($A$1,Start_Day)+(COLUMN(E7)-COLUMN($A$7)+8))</f>
        <v>42775</v>
      </c>
      <c r="J7" s="28" t="str">
        <f>IF(ISERROR(MATCH(I7,date_of_event,0)),"",INDEX(events,MATCH(I7,date_of_event,0)))</f>
        <v/>
      </c>
      <c r="K7" s="30">
        <f>IF(MONTH($A$1)&lt;&gt;MONTH($A$1-WEEKDAY($A$1,Start_Day)+(COLUMN(F7)-COLUMN($A$7)+8)),"",$A$1-WEEKDAY($A$1,Start_Day)+(COLUMN(F7)-COLUMN($A$7)+8))</f>
        <v>42776</v>
      </c>
      <c r="L7" s="28" t="str">
        <f>IF(ISERROR(MATCH(K7,date_of_event,0)),"",INDEX(events,MATCH(K7,date_of_event,0)))</f>
        <v/>
      </c>
      <c r="M7" s="31">
        <f>IF(MONTH($A$1)&lt;&gt;MONTH($A$1-WEEKDAY($A$1,Start_Day)+(COLUMN(G7)-COLUMN($A$7)+8)),"",$A$1-WEEKDAY($A$1,Start_Day)+(COLUMN(G7)-COLUMN($A$7)+8))</f>
        <v>42777</v>
      </c>
      <c r="N7" s="29" t="str">
        <f>IF(ISERROR(MATCH(M7,date_of_event,0)),"",INDEX(events,MATCH(M7,date_of_event,0)))</f>
        <v/>
      </c>
    </row>
    <row r="8" spans="1:14" s="26" customFormat="1" ht="21" customHeight="1" x14ac:dyDescent="0.25">
      <c r="A8" s="72" t="str">
        <f>IF(ISERROR(MATCH(A7,date_of_per_event,0)),"",INDEX(personal_events,MATCH(A7,date_of_per_event,0)))</f>
        <v/>
      </c>
      <c r="B8" s="72"/>
      <c r="C8" s="72" t="str">
        <f>IF(ISERROR(MATCH(C7,date_of_per_event,0)),"",INDEX(personal_events,MATCH(C7,date_of_per_event,0)))</f>
        <v/>
      </c>
      <c r="D8" s="72"/>
      <c r="E8" s="72" t="str">
        <f>IF(ISERROR(MATCH(E7,date_of_per_event,0)),"",INDEX(personal_events,MATCH(E7,date_of_per_event,0)))</f>
        <v/>
      </c>
      <c r="F8" s="72"/>
      <c r="G8" s="72" t="str">
        <f>IF(ISERROR(MATCH(G7,date_of_per_event,0)),"",INDEX(personal_events,MATCH(G7,date_of_per_event,0)))</f>
        <v/>
      </c>
      <c r="H8" s="72"/>
      <c r="I8" s="72" t="str">
        <f>IF(ISERROR(MATCH(I7,date_of_per_event,0)),"",INDEX(personal_events,MATCH(I7,date_of_per_event,0)))</f>
        <v/>
      </c>
      <c r="J8" s="72"/>
      <c r="K8" s="72" t="str">
        <f>IF(ISERROR(MATCH(K7,date_of_per_event,0)),"",INDEX(personal_events,MATCH(K7,date_of_per_event,0)))</f>
        <v/>
      </c>
      <c r="L8" s="72"/>
      <c r="M8" s="73" t="str">
        <f>IF(ISERROR(MATCH(M7,date_of_per_event,0)),"",INDEX(personal_events,MATCH(M7,date_of_per_event,0)))</f>
        <v/>
      </c>
      <c r="N8" s="73"/>
    </row>
    <row r="9" spans="1:14" s="26" customFormat="1" ht="21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3"/>
    </row>
    <row r="10" spans="1:14" s="26" customFormat="1" ht="21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76"/>
    </row>
    <row r="11" spans="1:14" ht="21" customHeight="1" x14ac:dyDescent="0.25">
      <c r="A11" s="30">
        <f>IF(MONTH($A$1)&lt;&gt;MONTH($A$1-WEEKDAY($A$1,Start_Day)+(COLUMN(A11)-COLUMN($A$11)+15)),"",$A$1-WEEKDAY($A$1,Start_Day)+(COLUMN(A11)-COLUMN($A$11)+15))</f>
        <v>42778</v>
      </c>
      <c r="B11" s="28" t="str">
        <f>IF(ISERROR(MATCH(A11,date_of_event,0)),"",INDEX(events,MATCH(A11,date_of_event,0)))</f>
        <v/>
      </c>
      <c r="C11" s="30">
        <f>IF(MONTH($A$1)&lt;&gt;MONTH($A$1-WEEKDAY($A$1,Start_Day)+(COLUMN(B11)-COLUMN($A$11)+15)),"",$A$1-WEEKDAY($A$1,Start_Day)+(COLUMN(B11)-COLUMN($A$11)+15))</f>
        <v>42779</v>
      </c>
      <c r="D11" s="28" t="str">
        <f>IF(ISERROR(MATCH(C11,date_of_event,0)),"",INDEX(events,MATCH(C11,date_of_event,0)))</f>
        <v/>
      </c>
      <c r="E11" s="30">
        <f>IF(MONTH($A$1)&lt;&gt;MONTH($A$1-WEEKDAY($A$1,Start_Day)+(COLUMN(C11)-COLUMN($A$11)+15)),"",$A$1-WEEKDAY($A$1,Start_Day)+(COLUMN(C11)-COLUMN($A$11)+15))</f>
        <v>42780</v>
      </c>
      <c r="F11" s="28" t="str">
        <f>IF(ISERROR(MATCH(E11,date_of_event,0)),"",INDEX(events,MATCH(E11,date_of_event,0)))</f>
        <v>Valentines Day</v>
      </c>
      <c r="G11" s="30">
        <f>IF(MONTH($A$1)&lt;&gt;MONTH($A$1-WEEKDAY($A$1,Start_Day)+(COLUMN(D11)-COLUMN($A$11)+15)),"",$A$1-WEEKDAY($A$1,Start_Day)+(COLUMN(D11)-COLUMN($A$11)+15))</f>
        <v>42781</v>
      </c>
      <c r="H11" s="28" t="str">
        <f>IF(ISERROR(MATCH(G11,date_of_event,0)),"",INDEX(events,MATCH(G11,date_of_event,0)))</f>
        <v/>
      </c>
      <c r="I11" s="30">
        <f>IF(MONTH($A$1)&lt;&gt;MONTH($A$1-WEEKDAY($A$1,Start_Day)+(COLUMN(E11)-COLUMN($A$11)+15)),"",$A$1-WEEKDAY($A$1,Start_Day)+(COLUMN(E11)-COLUMN($A$11)+15))</f>
        <v>42782</v>
      </c>
      <c r="J11" s="28" t="str">
        <f>IF(ISERROR(MATCH(I11,date_of_event,0)),"",INDEX(events,MATCH(I11,date_of_event,0)))</f>
        <v/>
      </c>
      <c r="K11" s="30">
        <f>IF(MONTH($A$1)&lt;&gt;MONTH($A$1-WEEKDAY($A$1,Start_Day)+(COLUMN(F11)-COLUMN($A$11)+15)),"",$A$1-WEEKDAY($A$1,Start_Day)+(COLUMN(F11)-COLUMN($A$11)+15))</f>
        <v>42783</v>
      </c>
      <c r="L11" s="28" t="str">
        <f>IF(ISERROR(MATCH(K11,date_of_event,0)),"",INDEX(events,MATCH(K11,date_of_event,0)))</f>
        <v/>
      </c>
      <c r="M11" s="31">
        <f>IF(MONTH($A$1)&lt;&gt;MONTH($A$1-WEEKDAY($A$1,Start_Day)+(COLUMN(G11)-COLUMN($A$11)+15)),"",$A$1-WEEKDAY($A$1,Start_Day)+(COLUMN(G11)-COLUMN($A$11)+15))</f>
        <v>42784</v>
      </c>
      <c r="N11" s="29" t="str">
        <f>IF(ISERROR(MATCH(M11,date_of_event,0)),"",INDEX(events,MATCH(M11,date_of_event,0)))</f>
        <v/>
      </c>
    </row>
    <row r="12" spans="1:14" s="26" customFormat="1" ht="21" customHeight="1" x14ac:dyDescent="0.25">
      <c r="A12" s="72" t="str">
        <f>IF(ISERROR(MATCH(A11,date_of_per_event,0)),"",INDEX(personal_events,MATCH(A11,date_of_per_event,0)))</f>
        <v/>
      </c>
      <c r="B12" s="72"/>
      <c r="C12" s="72" t="str">
        <f>IF(ISERROR(MATCH(C11,date_of_per_event,0)),"",INDEX(personal_events,MATCH(C11,date_of_per_event,0)))</f>
        <v/>
      </c>
      <c r="D12" s="72"/>
      <c r="E12" s="72" t="str">
        <f>IF(ISERROR(MATCH(E11,date_of_per_event,0)),"",INDEX(personal_events,MATCH(E11,date_of_per_event,0)))</f>
        <v/>
      </c>
      <c r="F12" s="72"/>
      <c r="G12" s="72" t="str">
        <f>IF(ISERROR(MATCH(G11,date_of_per_event,0)),"",INDEX(personal_events,MATCH(G11,date_of_per_event,0)))</f>
        <v/>
      </c>
      <c r="H12" s="72"/>
      <c r="I12" s="72" t="str">
        <f>IF(ISERROR(MATCH(I11,date_of_per_event,0)),"",INDEX(personal_events,MATCH(I11,date_of_per_event,0)))</f>
        <v/>
      </c>
      <c r="J12" s="72"/>
      <c r="K12" s="78" t="str">
        <f>IF(ISERROR(MATCH(K11,date_of_per_event,0)),"",INDEX(personal_events,MATCH(K11,date_of_per_event,0)))</f>
        <v/>
      </c>
      <c r="L12" s="78"/>
      <c r="M12" s="73" t="str">
        <f>IF(ISERROR(MATCH(M11,date_of_per_event,0)),"",INDEX(personal_events,MATCH(M11,date_of_per_event,0)))</f>
        <v/>
      </c>
      <c r="N12" s="73"/>
    </row>
    <row r="13" spans="1:14" s="26" customFormat="1" ht="21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8"/>
      <c r="L13" s="78"/>
      <c r="M13" s="73"/>
      <c r="N13" s="73"/>
    </row>
    <row r="14" spans="1:14" s="26" customFormat="1" ht="21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7"/>
      <c r="L14" s="77"/>
      <c r="M14" s="76"/>
      <c r="N14" s="76"/>
    </row>
    <row r="15" spans="1:14" ht="21" customHeight="1" x14ac:dyDescent="0.25">
      <c r="A15" s="30">
        <f>IF(MONTH($A$1)&lt;&gt;MONTH($A$1-WEEKDAY($A$1,Start_Day)+(COLUMN(A15)-COLUMN($A$15)+22)),"",$A$1-WEEKDAY($A$1,Start_Day)+(COLUMN(A15)-COLUMN($A$15)+22))</f>
        <v>42785</v>
      </c>
      <c r="B15" s="28" t="str">
        <f>IF(ISERROR(MATCH(A15,date_of_event,0)),"",INDEX(events,MATCH(A15,date_of_event,0)))</f>
        <v/>
      </c>
      <c r="C15" s="30">
        <f>IF(MONTH($A$1)&lt;&gt;MONTH($A$1-WEEKDAY($A$1,Start_Day)+(COLUMN(B15)-COLUMN($A$15)+22)),"",$A$1-WEEKDAY($A$1,Start_Day)+(COLUMN(B15)-COLUMN($A$15)+22))</f>
        <v>42786</v>
      </c>
      <c r="D15" s="28" t="str">
        <f>IF(ISERROR(MATCH(C15,date_of_event,0)),"",INDEX(events,MATCH(C15,date_of_event,0)))</f>
        <v/>
      </c>
      <c r="E15" s="30">
        <f>IF(MONTH($A$1)&lt;&gt;MONTH($A$1-WEEKDAY($A$1,Start_Day)+(COLUMN(C15)-COLUMN($A$15)+22)),"",$A$1-WEEKDAY($A$1,Start_Day)+(COLUMN(C15)-COLUMN($A$15)+22))</f>
        <v>42787</v>
      </c>
      <c r="F15" s="28" t="str">
        <f>IF(ISERROR(MATCH(E15,date_of_event,0)),"",INDEX(events,MATCH(E15,date_of_event,0)))</f>
        <v/>
      </c>
      <c r="G15" s="30">
        <f>IF(MONTH($A$1)&lt;&gt;MONTH($A$1-WEEKDAY($A$1,Start_Day)+(COLUMN(D15)-COLUMN($A$15)+22)),"",$A$1-WEEKDAY($A$1,Start_Day)+(COLUMN(D15)-COLUMN($A$15)+22))</f>
        <v>42788</v>
      </c>
      <c r="H15" s="28" t="str">
        <f>IF(ISERROR(MATCH(G15,date_of_event,0)),"",INDEX(events,MATCH(G15,date_of_event,0)))</f>
        <v/>
      </c>
      <c r="I15" s="30">
        <f>IF(MONTH($A$1)&lt;&gt;MONTH($A$1-WEEKDAY($A$1,Start_Day)+(COLUMN(E15)-COLUMN($A$15)+22)),"",$A$1-WEEKDAY($A$1,Start_Day)+(COLUMN(E15)-COLUMN($A$15)+22))</f>
        <v>42789</v>
      </c>
      <c r="J15" s="28" t="str">
        <f>IF(ISERROR(MATCH(I15,date_of_event,0)),"",INDEX(events,MATCH(I15,date_of_event,0)))</f>
        <v/>
      </c>
      <c r="K15" s="30">
        <f>IF(MONTH($A$1)&lt;&gt;MONTH($A$1-WEEKDAY($A$1,Start_Day)+(COLUMN(F15)-COLUMN($A$15)+22)),"",$A$1-WEEKDAY($A$1,Start_Day)+(COLUMN(F15)-COLUMN($A$15)+22))</f>
        <v>42790</v>
      </c>
      <c r="L15" s="28" t="str">
        <f>IF(ISERROR(MATCH(K15,date_of_event,0)),"",INDEX(events,MATCH(K15,date_of_event,0)))</f>
        <v/>
      </c>
      <c r="M15" s="31">
        <f>IF(MONTH($A$1)&lt;&gt;MONTH($A$1-WEEKDAY($A$1,Start_Day)+(COLUMN(G15)-COLUMN($A$15)+22)),"",$A$1-WEEKDAY($A$1,Start_Day)+(COLUMN(G15)-COLUMN($A$15)+22))</f>
        <v>42791</v>
      </c>
      <c r="N15" s="29" t="str">
        <f>IF(ISERROR(MATCH(M15,date_of_event,0)),"",INDEX(events,MATCH(M15,date_of_event,0)))</f>
        <v/>
      </c>
    </row>
    <row r="16" spans="1:14" s="26" customFormat="1" ht="21" customHeight="1" x14ac:dyDescent="0.25">
      <c r="A16" s="72" t="str">
        <f>IF(ISERROR(MATCH(A15,date_of_per_event,0)),"",INDEX(personal_events,MATCH(A15,date_of_per_event,0)))</f>
        <v/>
      </c>
      <c r="B16" s="72"/>
      <c r="C16" s="72" t="str">
        <f>IF(ISERROR(MATCH(C15,date_of_per_event,0)),"",INDEX(personal_events,MATCH(C15,date_of_per_event,0)))</f>
        <v/>
      </c>
      <c r="D16" s="72"/>
      <c r="E16" s="72" t="str">
        <f>IF(ISERROR(MATCH(E15,date_of_per_event,0)),"",INDEX(personal_events,MATCH(E15,date_of_per_event,0)))</f>
        <v/>
      </c>
      <c r="F16" s="72"/>
      <c r="G16" s="72" t="str">
        <f>IF(ISERROR(MATCH(G15,date_of_per_event,0)),"",INDEX(personal_events,MATCH(G15,date_of_per_event,0)))</f>
        <v/>
      </c>
      <c r="H16" s="72"/>
      <c r="I16" s="72" t="str">
        <f>IF(ISERROR(MATCH(I15,date_of_per_event,0)),"",INDEX(personal_events,MATCH(I15,date_of_per_event,0)))</f>
        <v/>
      </c>
      <c r="J16" s="72"/>
      <c r="K16" s="72" t="str">
        <f>IF(ISERROR(MATCH(K15,date_of_per_event,0)),"",INDEX(personal_events,MATCH(K15,date_of_per_event,0)))</f>
        <v/>
      </c>
      <c r="L16" s="72"/>
      <c r="M16" s="73" t="str">
        <f>IF(ISERROR(MATCH(M15,date_of_per_event,0)),"",INDEX(personal_events,MATCH(M15,date_of_per_event,0)))</f>
        <v/>
      </c>
      <c r="N16" s="73"/>
    </row>
    <row r="17" spans="1:17" s="26" customFormat="1" ht="21" customHeight="1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  <c r="N17" s="73"/>
    </row>
    <row r="18" spans="1:17" s="26" customFormat="1" ht="21" customHeight="1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76"/>
    </row>
    <row r="19" spans="1:17" ht="21" customHeight="1" x14ac:dyDescent="0.25">
      <c r="A19" s="30">
        <f>IF(MONTH($A$1)&lt;&gt;MONTH($A$1-WEEKDAY($A$1,Start_Day)+(COLUMN(A19)-COLUMN($A$19)+29)),"",$A$1-WEEKDAY($A$1,Start_Day)+(COLUMN(A19)-COLUMN($A$19)+29))</f>
        <v>42792</v>
      </c>
      <c r="B19" s="28" t="str">
        <f>IF(ISERROR(MATCH(A19,date_of_event,0)),"",INDEX(events,MATCH(A19,date_of_event,0)))</f>
        <v/>
      </c>
      <c r="C19" s="30">
        <f>IF(MONTH($A$1)&lt;&gt;MONTH($A$1-WEEKDAY($A$1,Start_Day)+(COLUMN(B19)-COLUMN($A$19)+29)),"",$A$1-WEEKDAY($A$1,Start_Day)+(COLUMN(B19)-COLUMN($A$19)+29))</f>
        <v>42793</v>
      </c>
      <c r="D19" s="28" t="str">
        <f>IF(ISERROR(MATCH(C19,date_of_event,0)),"",INDEX(events,MATCH(C19,date_of_event,0)))</f>
        <v/>
      </c>
      <c r="E19" s="30">
        <f>IF(MONTH($A$1)&lt;&gt;MONTH($A$1-WEEKDAY($A$1,Start_Day)+(COLUMN(C19)-COLUMN($A$19)+29)),"",$A$1-WEEKDAY($A$1,Start_Day)+(COLUMN(C19)-COLUMN($A$19)+29))</f>
        <v>42794</v>
      </c>
      <c r="F19" s="28" t="str">
        <f>IF(ISERROR(MATCH(E19,date_of_event,0)),"",INDEX(events,MATCH(E19,date_of_event,0)))</f>
        <v/>
      </c>
      <c r="G19" s="30" t="str">
        <f>IF(MONTH($A$1)&lt;&gt;MONTH($A$1-WEEKDAY($A$1,Start_Day)+(COLUMN(D19)-COLUMN($A$19)+29)),"",$A$1-WEEKDAY($A$1,Start_Day)+(COLUMN(D19)-COLUMN($A$19)+29))</f>
        <v/>
      </c>
      <c r="H19" s="28" t="str">
        <f>IF(ISERROR(MATCH(G19,date_of_event,0)),"",INDEX(events,MATCH(G19,date_of_event,0)))</f>
        <v/>
      </c>
      <c r="I19" s="30" t="str">
        <f>IF(MONTH($A$1)&lt;&gt;MONTH($A$1-WEEKDAY($A$1,Start_Day)+(COLUMN(E19)-COLUMN($A$19)+29)),"",$A$1-WEEKDAY($A$1,Start_Day)+(COLUMN(E19)-COLUMN($A$19)+29))</f>
        <v/>
      </c>
      <c r="J19" s="28" t="str">
        <f>IF(ISERROR(MATCH(I19,date_of_event,0)),"",INDEX(events,MATCH(I19,date_of_event,0)))</f>
        <v/>
      </c>
      <c r="K19" s="30" t="str">
        <f>IF(MONTH($A$1)&lt;&gt;MONTH($A$1-WEEKDAY($A$1,Start_Day)+(COLUMN(F19)-COLUMN($A$19)+29)),"",$A$1-WEEKDAY($A$1,Start_Day)+(COLUMN(F19)-COLUMN($A$19)+29))</f>
        <v/>
      </c>
      <c r="L19" s="28" t="str">
        <f>IF(ISERROR(MATCH(K19,date_of_event,0)),"",INDEX(events,MATCH(K19,date_of_event,0)))</f>
        <v/>
      </c>
      <c r="M19" s="31" t="str">
        <f>IF(MONTH($A$1)&lt;&gt;MONTH($A$1-WEEKDAY($A$1,Start_Day)+(COLUMN(G19)-COLUMN($A$19)+29)),"",$A$1-WEEKDAY($A$1,Start_Day)+(COLUMN(G19)-COLUMN($A$19)+29))</f>
        <v/>
      </c>
      <c r="N19" s="29" t="str">
        <f>IF(ISERROR(MATCH(M19,date_of_event,0)),"",INDEX(events,MATCH(M19,date_of_event,0)))</f>
        <v/>
      </c>
    </row>
    <row r="20" spans="1:17" s="26" customFormat="1" ht="21" customHeight="1" x14ac:dyDescent="0.25">
      <c r="A20" s="72" t="str">
        <f>IF(ISERROR(MATCH(A19,date_of_per_event,0)),"",INDEX(personal_events,MATCH(A19,date_of_per_event,0)))</f>
        <v/>
      </c>
      <c r="B20" s="72"/>
      <c r="C20" s="72" t="str">
        <f>IF(ISERROR(MATCH(C19,date_of_per_event,0)),"",INDEX(personal_events,MATCH(C19,date_of_per_event,0)))</f>
        <v/>
      </c>
      <c r="D20" s="72"/>
      <c r="E20" s="72" t="str">
        <f>IF(ISERROR(MATCH(E19,date_of_per_event,0)),"",INDEX(personal_events,MATCH(E19,date_of_per_event,0)))</f>
        <v/>
      </c>
      <c r="F20" s="72"/>
      <c r="G20" s="72" t="str">
        <f>IF(ISERROR(MATCH(G19,date_of_per_event,0)),"",INDEX(personal_events,MATCH(G19,date_of_per_event,0)))</f>
        <v/>
      </c>
      <c r="H20" s="72"/>
      <c r="I20" s="72" t="str">
        <f>IF(ISERROR(MATCH(I19,date_of_per_event,0)),"",INDEX(personal_events,MATCH(I19,date_of_per_event,0)))</f>
        <v/>
      </c>
      <c r="J20" s="72"/>
      <c r="K20" s="72" t="str">
        <f>IF(ISERROR(MATCH(K19,date_of_per_event,0)),"",INDEX(personal_events,MATCH(K19,date_of_per_event,0)))</f>
        <v/>
      </c>
      <c r="L20" s="72"/>
      <c r="M20" s="73" t="str">
        <f>IF(ISERROR(MATCH(M19,date_of_per_event,0)),"",INDEX(personal_events,MATCH(M19,date_of_per_event,0)))</f>
        <v/>
      </c>
      <c r="N20" s="73"/>
    </row>
    <row r="21" spans="1:17" s="26" customFormat="1" ht="21" customHeight="1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73"/>
    </row>
    <row r="22" spans="1:17" s="26" customFormat="1" ht="21" customHeight="1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76"/>
    </row>
    <row r="23" spans="1:17" ht="21" customHeight="1" x14ac:dyDescent="0.25">
      <c r="A23" s="30" t="str">
        <f>IF(MONTH($A$1)&lt;&gt;MONTH($A$1-WEEKDAY($A$1,Start_Day)+(COLUMN(A23)-COLUMN($A$23)+36)),"",$A$1-WEEKDAY($A$1,Start_Day)+(COLUMN(A23)-COLUMN($A$23)+36))</f>
        <v/>
      </c>
      <c r="B23" s="28" t="str">
        <f>IF(ISERROR(MATCH(A23,date_of_event,0)),"",INDEX(events,MATCH(A23,date_of_event,0)))</f>
        <v/>
      </c>
      <c r="C23" s="30" t="str">
        <f>IF(MONTH($A$1)&lt;&gt;MONTH($A$1-WEEKDAY($A$1,Start_Day)+(COLUMN(B23)-COLUMN($A$23)+36)),"",$A$1-WEEKDAY($A$1,Start_Day)+(COLUMN(B23)-COLUMN($A$23)+36))</f>
        <v/>
      </c>
      <c r="D23" s="28" t="str">
        <f>IF(ISERROR(MATCH(C23,date_of_event,0)),"",INDEX(events,MATCH(C23,date_of_event,0)))</f>
        <v/>
      </c>
      <c r="E23" s="30" t="str">
        <f>IF(MONTH($A$1)&lt;&gt;MONTH($A$1-WEEKDAY($A$1,Start_Day)+(COLUMN(C23)-COLUMN($A$23)+36)),"",$A$1-WEEKDAY($A$1,Start_Day)+(COLUMN(C23)-COLUMN($A$23)+36))</f>
        <v/>
      </c>
      <c r="F23" s="28" t="str">
        <f>IF(ISERROR(MATCH(E23,date_of_event,0)),"",INDEX(events,MATCH(E23,date_of_event,0)))</f>
        <v/>
      </c>
      <c r="G23" s="30" t="str">
        <f>IF(MONTH($A$1)&lt;&gt;MONTH($A$1-WEEKDAY($A$1,Start_Day)+(COLUMN(D23)-COLUMN($A$23)+36)),"",$A$1-WEEKDAY($A$1,Start_Day)+(COLUMN(D23)-COLUMN($A$23)+36))</f>
        <v/>
      </c>
      <c r="H23" s="28" t="str">
        <f>IF(ISERROR(MATCH(G23,date_of_event,0)),"",INDEX(events,MATCH(G23,date_of_event,0)))</f>
        <v/>
      </c>
      <c r="I23" s="30" t="str">
        <f>IF(MONTH($A$1)&lt;&gt;MONTH($A$1-WEEKDAY($A$1,Start_Day)+(COLUMN(E23)-COLUMN($A$23)+36)),"",$A$1-WEEKDAY($A$1,Start_Day)+(COLUMN(E23)-COLUMN($A$23)+36))</f>
        <v/>
      </c>
      <c r="J23" s="28" t="str">
        <f>IF(ISERROR(MATCH(I23,date_of_event,0)),"",INDEX(events,MATCH(I23,date_of_event,0)))</f>
        <v/>
      </c>
      <c r="K23" s="30" t="str">
        <f>IF(MONTH($A$1)&lt;&gt;MONTH($A$1-WEEKDAY($A$1,Start_Day)+(COLUMN(F23)-COLUMN($A$23)+36)),"",$A$1-WEEKDAY($A$1,Start_Day)+(COLUMN(F23)-COLUMN($A$23)+36))</f>
        <v/>
      </c>
      <c r="L23" s="28" t="str">
        <f>IF(ISERROR(MATCH(K23,date_of_event,0)),"",INDEX(events,MATCH(K23,date_of_event,0)))</f>
        <v/>
      </c>
      <c r="M23" s="31" t="str">
        <f>IF(MONTH($A$1)&lt;&gt;MONTH($A$1-WEEKDAY($A$1,Start_Day)+(COLUMN(G23)-COLUMN($A$23)+36)),"",$A$1-WEEKDAY($A$1,Start_Day)+(COLUMN(G23)-COLUMN($A$23)+36))</f>
        <v/>
      </c>
      <c r="N23" s="29" t="str">
        <f>IF(ISERROR(MATCH(M23,date_of_event,0)),"",INDEX(events,MATCH(M23,date_of_event,0)))</f>
        <v/>
      </c>
    </row>
    <row r="24" spans="1:17" s="26" customFormat="1" ht="21" customHeight="1" x14ac:dyDescent="0.25">
      <c r="A24" s="71" t="str">
        <f>IF(ISERROR(MATCH(A23,date_of_per_event,0)),"",INDEX(personal_events,MATCH(A23,date_of_per_event,0)))</f>
        <v/>
      </c>
      <c r="B24" s="71"/>
      <c r="C24" s="72" t="str">
        <f>IF(ISERROR(MATCH(C23,date_of_per_event,0)),"",INDEX(personal_events,MATCH(C23,date_of_per_event,0)))</f>
        <v/>
      </c>
      <c r="D24" s="72"/>
      <c r="E24" s="72" t="str">
        <f>IF(ISERROR(MATCH(E23,date_of_per_event,0)),"",INDEX(personal_events,MATCH(E23,date_of_per_event,0)))</f>
        <v/>
      </c>
      <c r="F24" s="72"/>
      <c r="G24" s="72" t="str">
        <f>IF(ISERROR(MATCH(G23,date_of_per_event,0)),"",INDEX(personal_events,MATCH(G23,date_of_per_event,0)))</f>
        <v/>
      </c>
      <c r="H24" s="72"/>
      <c r="I24" s="72" t="str">
        <f>IF(ISERROR(MATCH(I23,date_of_per_event,0)),"",INDEX(personal_events,MATCH(I23,date_of_per_event,0)))</f>
        <v/>
      </c>
      <c r="J24" s="72"/>
      <c r="K24" s="72" t="str">
        <f>IF(ISERROR(MATCH(K23,date_of_per_event,0)),"",INDEX(personal_events,MATCH(K23,date_of_per_event,0)))</f>
        <v/>
      </c>
      <c r="L24" s="72"/>
      <c r="M24" s="73" t="str">
        <f>IF(ISERROR(MATCH(M23,date_of_per_event,0)),"",INDEX(personal_events,MATCH(M23,date_of_per_event,0)))</f>
        <v/>
      </c>
      <c r="N24" s="73"/>
    </row>
    <row r="25" spans="1:17" s="26" customFormat="1" ht="21" customHeight="1" x14ac:dyDescent="0.25">
      <c r="A25" s="71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73"/>
    </row>
    <row r="26" spans="1:17" s="26" customFormat="1" ht="21" customHeight="1" x14ac:dyDescent="0.25">
      <c r="A26" s="89"/>
      <c r="B26" s="89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76"/>
    </row>
    <row r="27" spans="1:17" ht="6.95" customHeight="1" x14ac:dyDescent="0.25">
      <c r="A27" s="79"/>
      <c r="B27" s="79"/>
      <c r="C27" s="79"/>
      <c r="D27" s="32"/>
      <c r="E27" s="1"/>
      <c r="F27" s="1"/>
      <c r="G27" s="1"/>
      <c r="H27" s="1"/>
      <c r="I27" s="1"/>
      <c r="J27" s="1"/>
      <c r="K27" s="79"/>
      <c r="L27" s="79"/>
      <c r="M27" s="79"/>
      <c r="N27" s="32"/>
    </row>
    <row r="28" spans="1:17" ht="18" customHeight="1" x14ac:dyDescent="0.25">
      <c r="A28" s="79"/>
      <c r="B28" s="79"/>
      <c r="C28" s="79"/>
      <c r="D28" s="32"/>
      <c r="E28" s="84" t="s">
        <v>35</v>
      </c>
      <c r="F28" s="84"/>
      <c r="G28" s="84"/>
      <c r="H28" s="84"/>
      <c r="I28" s="84"/>
      <c r="J28" s="84"/>
      <c r="K28" s="79"/>
      <c r="L28" s="79"/>
      <c r="M28" s="79"/>
      <c r="N28" s="32"/>
    </row>
    <row r="29" spans="1:17" ht="18" customHeight="1" x14ac:dyDescent="0.25">
      <c r="A29" s="79"/>
      <c r="B29" s="79"/>
      <c r="C29" s="79"/>
      <c r="D29" s="32"/>
      <c r="E29" s="85"/>
      <c r="F29" s="86"/>
      <c r="G29" s="86"/>
      <c r="H29" s="86"/>
      <c r="I29" s="86"/>
      <c r="J29" s="87"/>
      <c r="K29" s="79"/>
      <c r="L29" s="79"/>
      <c r="M29" s="79"/>
      <c r="N29" s="32"/>
      <c r="Q29" s="1"/>
    </row>
    <row r="30" spans="1:17" s="27" customFormat="1" ht="18" customHeight="1" x14ac:dyDescent="0.25">
      <c r="A30" s="79"/>
      <c r="B30" s="79"/>
      <c r="C30" s="79"/>
      <c r="D30" s="32"/>
      <c r="E30" s="92"/>
      <c r="F30" s="93"/>
      <c r="G30" s="93"/>
      <c r="H30" s="93"/>
      <c r="I30" s="93"/>
      <c r="J30" s="94"/>
      <c r="K30" s="79"/>
      <c r="L30" s="79"/>
      <c r="M30" s="79"/>
      <c r="N30" s="32"/>
    </row>
    <row r="31" spans="1:17" ht="18" customHeight="1" x14ac:dyDescent="0.25">
      <c r="A31" s="79"/>
      <c r="B31" s="79"/>
      <c r="C31" s="79"/>
      <c r="D31" s="32"/>
      <c r="E31" s="92"/>
      <c r="F31" s="93"/>
      <c r="G31" s="93"/>
      <c r="H31" s="93"/>
      <c r="I31" s="93"/>
      <c r="J31" s="94"/>
      <c r="K31" s="79"/>
      <c r="L31" s="79"/>
      <c r="M31" s="79"/>
      <c r="N31" s="32"/>
    </row>
    <row r="32" spans="1:17" ht="18" customHeight="1" x14ac:dyDescent="0.25">
      <c r="A32" s="79"/>
      <c r="B32" s="79"/>
      <c r="C32" s="79"/>
      <c r="D32" s="32"/>
      <c r="E32" s="91"/>
      <c r="F32" s="91"/>
      <c r="G32" s="91"/>
      <c r="H32" s="91"/>
      <c r="I32" s="91"/>
      <c r="J32" s="91"/>
      <c r="K32" s="79"/>
      <c r="L32" s="79"/>
      <c r="M32" s="79"/>
      <c r="N32" s="32"/>
    </row>
    <row r="33" spans="1:14" ht="18" customHeight="1" x14ac:dyDescent="0.25">
      <c r="A33" s="79"/>
      <c r="B33" s="79"/>
      <c r="C33" s="79"/>
      <c r="D33" s="32"/>
      <c r="E33" s="92"/>
      <c r="F33" s="93"/>
      <c r="G33" s="93"/>
      <c r="H33" s="93"/>
      <c r="I33" s="93"/>
      <c r="J33" s="94"/>
      <c r="K33" s="79"/>
      <c r="L33" s="79"/>
      <c r="M33" s="79"/>
      <c r="N33" s="32"/>
    </row>
    <row r="34" spans="1:14" ht="18" customHeight="1" x14ac:dyDescent="0.25">
      <c r="A34" s="32"/>
      <c r="B34" s="32"/>
      <c r="C34" s="32"/>
      <c r="D34" s="32"/>
      <c r="E34" s="95"/>
      <c r="F34" s="96"/>
      <c r="G34" s="96"/>
      <c r="H34" s="96"/>
      <c r="I34" s="96"/>
      <c r="J34" s="97"/>
      <c r="K34" s="32"/>
      <c r="L34" s="32"/>
      <c r="M34" s="32"/>
      <c r="N34" s="32"/>
    </row>
    <row r="35" spans="1:14" s="19" customFormat="1" ht="18" customHeight="1" x14ac:dyDescent="0.2">
      <c r="A35" s="80" t="s">
        <v>86</v>
      </c>
      <c r="B35" s="80"/>
      <c r="C35" s="80"/>
      <c r="D35" s="80"/>
      <c r="E35" s="33"/>
      <c r="F35" s="33"/>
      <c r="G35" s="33"/>
      <c r="H35" s="33"/>
      <c r="I35" s="33"/>
      <c r="J35" s="33"/>
      <c r="K35" s="81" t="str">
        <f ca="1">"© "&amp;YEAR(TODAY())&amp;" Spreadsheet123 LTD. All rights reserved"</f>
        <v>© 2017 Spreadsheet123 LTD. All rights reserved</v>
      </c>
      <c r="L35" s="81"/>
      <c r="M35" s="81"/>
      <c r="N35" s="81"/>
    </row>
  </sheetData>
  <mergeCells count="145">
    <mergeCell ref="A21:B21"/>
    <mergeCell ref="C21:D21"/>
    <mergeCell ref="E21:F21"/>
    <mergeCell ref="G21:H21"/>
    <mergeCell ref="I21:J21"/>
    <mergeCell ref="K21:L21"/>
    <mergeCell ref="M21:N21"/>
    <mergeCell ref="A20:B20"/>
    <mergeCell ref="A25:B25"/>
    <mergeCell ref="C25:D25"/>
    <mergeCell ref="E25:F25"/>
    <mergeCell ref="G25:H25"/>
    <mergeCell ref="A24:B24"/>
    <mergeCell ref="C24:D24"/>
    <mergeCell ref="E24:F24"/>
    <mergeCell ref="G24:H24"/>
    <mergeCell ref="C22:D22"/>
    <mergeCell ref="C20:D20"/>
    <mergeCell ref="E20:F20"/>
    <mergeCell ref="G20:H20"/>
    <mergeCell ref="C16:D16"/>
    <mergeCell ref="E16:F16"/>
    <mergeCell ref="G16:H16"/>
    <mergeCell ref="C17:D17"/>
    <mergeCell ref="E17:F17"/>
    <mergeCell ref="G17:H17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C9:D9"/>
    <mergeCell ref="E9:F9"/>
    <mergeCell ref="G9:H9"/>
    <mergeCell ref="C8:D8"/>
    <mergeCell ref="E8:F8"/>
    <mergeCell ref="I9:J9"/>
    <mergeCell ref="I8:J8"/>
    <mergeCell ref="M18:N18"/>
    <mergeCell ref="M14:N14"/>
    <mergeCell ref="M17:N17"/>
    <mergeCell ref="M16:N16"/>
    <mergeCell ref="I16:J16"/>
    <mergeCell ref="C12:D12"/>
    <mergeCell ref="E12:F12"/>
    <mergeCell ref="G12:H12"/>
    <mergeCell ref="I17:J17"/>
    <mergeCell ref="C13:D13"/>
    <mergeCell ref="M10:N10"/>
    <mergeCell ref="C18:D18"/>
    <mergeCell ref="G13:H13"/>
    <mergeCell ref="I13:J13"/>
    <mergeCell ref="M6:N6"/>
    <mergeCell ref="M8:N8"/>
    <mergeCell ref="M13:N13"/>
    <mergeCell ref="I12:J12"/>
    <mergeCell ref="K12:L12"/>
    <mergeCell ref="M12:N12"/>
    <mergeCell ref="K9:L9"/>
    <mergeCell ref="M9:N9"/>
    <mergeCell ref="K6:L6"/>
    <mergeCell ref="K8:L8"/>
    <mergeCell ref="K22:L22"/>
    <mergeCell ref="K26:L26"/>
    <mergeCell ref="M26:N26"/>
    <mergeCell ref="M22:N22"/>
    <mergeCell ref="K25:L25"/>
    <mergeCell ref="M25:N25"/>
    <mergeCell ref="K24:L24"/>
    <mergeCell ref="M24:N24"/>
    <mergeCell ref="K10:L10"/>
    <mergeCell ref="K14:L14"/>
    <mergeCell ref="K18:L18"/>
    <mergeCell ref="K13:L13"/>
    <mergeCell ref="K17:L17"/>
    <mergeCell ref="K16:L16"/>
    <mergeCell ref="K20:L20"/>
    <mergeCell ref="M20:N20"/>
    <mergeCell ref="G26:H26"/>
    <mergeCell ref="I6:J6"/>
    <mergeCell ref="I10:J10"/>
    <mergeCell ref="I14:J14"/>
    <mergeCell ref="I18:J18"/>
    <mergeCell ref="I22:J22"/>
    <mergeCell ref="I26:J26"/>
    <mergeCell ref="I20:J20"/>
    <mergeCell ref="I25:J25"/>
    <mergeCell ref="I24:J24"/>
    <mergeCell ref="E32:J32"/>
    <mergeCell ref="E33:J33"/>
    <mergeCell ref="E34:J34"/>
    <mergeCell ref="C14:D14"/>
    <mergeCell ref="A6:B6"/>
    <mergeCell ref="A10:B10"/>
    <mergeCell ref="A14:B14"/>
    <mergeCell ref="A18:B18"/>
    <mergeCell ref="A8:B8"/>
    <mergeCell ref="A13:B13"/>
    <mergeCell ref="A17:B17"/>
    <mergeCell ref="A16:B16"/>
    <mergeCell ref="A9:B9"/>
    <mergeCell ref="A12:B12"/>
    <mergeCell ref="E6:F6"/>
    <mergeCell ref="E10:F10"/>
    <mergeCell ref="E14:F14"/>
    <mergeCell ref="E18:F18"/>
    <mergeCell ref="G6:H6"/>
    <mergeCell ref="G10:H10"/>
    <mergeCell ref="G14:H14"/>
    <mergeCell ref="G18:H18"/>
    <mergeCell ref="G8:H8"/>
    <mergeCell ref="E13:F13"/>
    <mergeCell ref="C26:D26"/>
    <mergeCell ref="E22:F22"/>
    <mergeCell ref="E26:F26"/>
    <mergeCell ref="G22:H22"/>
    <mergeCell ref="A1:N1"/>
    <mergeCell ref="A27:C33"/>
    <mergeCell ref="K27:M33"/>
    <mergeCell ref="A35:D35"/>
    <mergeCell ref="K35:N35"/>
    <mergeCell ref="I2:J2"/>
    <mergeCell ref="K2:L2"/>
    <mergeCell ref="M2:N2"/>
    <mergeCell ref="E28:J28"/>
    <mergeCell ref="E29:J29"/>
    <mergeCell ref="E30:J30"/>
    <mergeCell ref="E31:J31"/>
    <mergeCell ref="A2:B2"/>
    <mergeCell ref="C2:D2"/>
    <mergeCell ref="E2:F2"/>
    <mergeCell ref="G2:H2"/>
    <mergeCell ref="A22:B22"/>
    <mergeCell ref="A26:B26"/>
    <mergeCell ref="C6:D6"/>
    <mergeCell ref="C10:D10"/>
  </mergeCells>
  <phoneticPr fontId="2" type="noConversion"/>
  <conditionalFormatting sqref="A15:B18">
    <cfRule type="expression" dxfId="618" priority="1" stopIfTrue="1">
      <formula>LEN(TRIM($A$15))=0</formula>
    </cfRule>
    <cfRule type="expression" dxfId="617" priority="2" stopIfTrue="1">
      <formula>$A$2="Sun"</formula>
    </cfRule>
  </conditionalFormatting>
  <conditionalFormatting sqref="A19:B22">
    <cfRule type="expression" dxfId="616" priority="3" stopIfTrue="1">
      <formula>LEN(TRIM($A$19))=0</formula>
    </cfRule>
    <cfRule type="expression" dxfId="615" priority="4" stopIfTrue="1">
      <formula>$A$2="Sun"</formula>
    </cfRule>
  </conditionalFormatting>
  <conditionalFormatting sqref="A23:B26">
    <cfRule type="expression" dxfId="614" priority="5" stopIfTrue="1">
      <formula>LEN(TRIM($A$23))=0</formula>
    </cfRule>
    <cfRule type="expression" dxfId="613" priority="6" stopIfTrue="1">
      <formula>$A$2="Sun"</formula>
    </cfRule>
  </conditionalFormatting>
  <conditionalFormatting sqref="C23:D26">
    <cfRule type="expression" dxfId="612" priority="7" stopIfTrue="1">
      <formula>LEN(TRIM($C$23))=0</formula>
    </cfRule>
  </conditionalFormatting>
  <conditionalFormatting sqref="C19:D22">
    <cfRule type="expression" dxfId="611" priority="8" stopIfTrue="1">
      <formula>LEN(TRIM($C$19))=0</formula>
    </cfRule>
  </conditionalFormatting>
  <conditionalFormatting sqref="C15:D18">
    <cfRule type="expression" dxfId="610" priority="9" stopIfTrue="1">
      <formula>LEN(TRIM($C$15))=0</formula>
    </cfRule>
  </conditionalFormatting>
  <conditionalFormatting sqref="E23:F26">
    <cfRule type="expression" dxfId="609" priority="10" stopIfTrue="1">
      <formula>LEN(TRIM($E$23))=0</formula>
    </cfRule>
  </conditionalFormatting>
  <conditionalFormatting sqref="E19:F22">
    <cfRule type="expression" dxfId="608" priority="11" stopIfTrue="1">
      <formula>LEN(TRIM($E$19))=0</formula>
    </cfRule>
  </conditionalFormatting>
  <conditionalFormatting sqref="E15:F18">
    <cfRule type="expression" dxfId="607" priority="12" stopIfTrue="1">
      <formula>LEN(TRIM($E$15))=0</formula>
    </cfRule>
  </conditionalFormatting>
  <conditionalFormatting sqref="G23:H26">
    <cfRule type="expression" dxfId="606" priority="13" stopIfTrue="1">
      <formula>LEN(TRIM($G$23))=0</formula>
    </cfRule>
  </conditionalFormatting>
  <conditionalFormatting sqref="G19:H22">
    <cfRule type="expression" dxfId="605" priority="14" stopIfTrue="1">
      <formula>LEN(TRIM($G$19))=0</formula>
    </cfRule>
  </conditionalFormatting>
  <conditionalFormatting sqref="G15:H18">
    <cfRule type="expression" dxfId="604" priority="15" stopIfTrue="1">
      <formula>LEN(TRIM($G$15))=0</formula>
    </cfRule>
  </conditionalFormatting>
  <conditionalFormatting sqref="I23:J26">
    <cfRule type="expression" dxfId="603" priority="16" stopIfTrue="1">
      <formula>LEN(TRIM($I$23))=0</formula>
    </cfRule>
  </conditionalFormatting>
  <conditionalFormatting sqref="I19:J22">
    <cfRule type="expression" dxfId="602" priority="17" stopIfTrue="1">
      <formula>LEN(TRIM($I$19))=0</formula>
    </cfRule>
  </conditionalFormatting>
  <conditionalFormatting sqref="I15:J18">
    <cfRule type="expression" dxfId="601" priority="18" stopIfTrue="1">
      <formula>LEN(TRIM($I$15))=0</formula>
    </cfRule>
  </conditionalFormatting>
  <conditionalFormatting sqref="K23:L26">
    <cfRule type="expression" dxfId="600" priority="19" stopIfTrue="1">
      <formula>LEN(TRIM($K$23))=0</formula>
    </cfRule>
    <cfRule type="expression" dxfId="599" priority="20" stopIfTrue="1">
      <formula>$K$2="Sat"</formula>
    </cfRule>
  </conditionalFormatting>
  <conditionalFormatting sqref="K15:L18">
    <cfRule type="expression" dxfId="598" priority="21" stopIfTrue="1">
      <formula>LEN(TRIM($K$15))=0</formula>
    </cfRule>
    <cfRule type="expression" dxfId="597" priority="22" stopIfTrue="1">
      <formula>$K$2="Sat"</formula>
    </cfRule>
  </conditionalFormatting>
  <conditionalFormatting sqref="K19:L22">
    <cfRule type="expression" dxfId="596" priority="23" stopIfTrue="1">
      <formula>LEN(TRIM($K$19))=0</formula>
    </cfRule>
    <cfRule type="expression" dxfId="595" priority="24" stopIfTrue="1">
      <formula>$K$2="Sat"</formula>
    </cfRule>
  </conditionalFormatting>
  <conditionalFormatting sqref="M15:N18">
    <cfRule type="expression" dxfId="594" priority="25" stopIfTrue="1">
      <formula>LEN(TRIM($M$15))=0</formula>
    </cfRule>
  </conditionalFormatting>
  <conditionalFormatting sqref="M19:N22">
    <cfRule type="expression" dxfId="593" priority="26" stopIfTrue="1">
      <formula>LEN(TRIM($M$19))=0</formula>
    </cfRule>
  </conditionalFormatting>
  <conditionalFormatting sqref="M23:N26">
    <cfRule type="expression" dxfId="592" priority="27" stopIfTrue="1">
      <formula>LEN(TRIM($M$23))=0</formula>
    </cfRule>
  </conditionalFormatting>
  <conditionalFormatting sqref="K2:L2">
    <cfRule type="expression" dxfId="591" priority="28" stopIfTrue="1">
      <formula>$K$2="Sat"</formula>
    </cfRule>
  </conditionalFormatting>
  <conditionalFormatting sqref="A3:B6">
    <cfRule type="expression" dxfId="590" priority="29" stopIfTrue="1">
      <formula>LEN(TRIM($A$3))=0</formula>
    </cfRule>
    <cfRule type="expression" dxfId="589" priority="30" stopIfTrue="1">
      <formula>$A$2="Sun"</formula>
    </cfRule>
  </conditionalFormatting>
  <conditionalFormatting sqref="A7:B10">
    <cfRule type="expression" dxfId="588" priority="31" stopIfTrue="1">
      <formula>LEN(TRIM($A$7))=0</formula>
    </cfRule>
    <cfRule type="expression" dxfId="587" priority="32" stopIfTrue="1">
      <formula>$A$2="Sun"</formula>
    </cfRule>
  </conditionalFormatting>
  <conditionalFormatting sqref="A11:B14">
    <cfRule type="expression" dxfId="586" priority="33" stopIfTrue="1">
      <formula>LEN(TRIM($A$11))=0</formula>
    </cfRule>
    <cfRule type="expression" dxfId="585" priority="34" stopIfTrue="1">
      <formula>$A$2="Sun"</formula>
    </cfRule>
  </conditionalFormatting>
  <conditionalFormatting sqref="C3:D6">
    <cfRule type="expression" dxfId="584" priority="35" stopIfTrue="1">
      <formula>LEN(TRIM($C$3))=0</formula>
    </cfRule>
  </conditionalFormatting>
  <conditionalFormatting sqref="C11:D14">
    <cfRule type="expression" dxfId="583" priority="36" stopIfTrue="1">
      <formula>LEN(TRIM($C$11))=0</formula>
    </cfRule>
  </conditionalFormatting>
  <conditionalFormatting sqref="C7:D10">
    <cfRule type="expression" dxfId="582" priority="37" stopIfTrue="1">
      <formula>LEN(TRIM($C$7))=0</formula>
    </cfRule>
  </conditionalFormatting>
  <conditionalFormatting sqref="E11:F14">
    <cfRule type="expression" dxfId="581" priority="38" stopIfTrue="1">
      <formula>LEN(TRIM($E$11))=0</formula>
    </cfRule>
  </conditionalFormatting>
  <conditionalFormatting sqref="E7:F10">
    <cfRule type="expression" dxfId="580" priority="39" stopIfTrue="1">
      <formula>LEN(TRIM($E$7))=0</formula>
    </cfRule>
  </conditionalFormatting>
  <conditionalFormatting sqref="E3:F6">
    <cfRule type="expression" dxfId="579" priority="40" stopIfTrue="1">
      <formula>LEN(TRIM($E$3))=0</formula>
    </cfRule>
  </conditionalFormatting>
  <conditionalFormatting sqref="G11:H14">
    <cfRule type="expression" dxfId="578" priority="41" stopIfTrue="1">
      <formula>LEN(TRIM($G$11))=0</formula>
    </cfRule>
  </conditionalFormatting>
  <conditionalFormatting sqref="G7:H10">
    <cfRule type="expression" dxfId="577" priority="42" stopIfTrue="1">
      <formula>LEN(TRIM($G$7))=0</formula>
    </cfRule>
  </conditionalFormatting>
  <conditionalFormatting sqref="G3:H6">
    <cfRule type="expression" dxfId="576" priority="43" stopIfTrue="1">
      <formula>LEN(TRIM($G$3))=0</formula>
    </cfRule>
  </conditionalFormatting>
  <conditionalFormatting sqref="I11:J14">
    <cfRule type="expression" dxfId="575" priority="44" stopIfTrue="1">
      <formula>LEN(TRIM($I$11))=0</formula>
    </cfRule>
  </conditionalFormatting>
  <conditionalFormatting sqref="I7:J10">
    <cfRule type="expression" dxfId="574" priority="45" stopIfTrue="1">
      <formula>LEN(TRIM($I$7))=0</formula>
    </cfRule>
  </conditionalFormatting>
  <conditionalFormatting sqref="I3:J6">
    <cfRule type="expression" dxfId="573" priority="46" stopIfTrue="1">
      <formula>LEN(TRIM($I$3))=0</formula>
    </cfRule>
  </conditionalFormatting>
  <conditionalFormatting sqref="K11:L14">
    <cfRule type="expression" dxfId="572" priority="47" stopIfTrue="1">
      <formula>LEN(TRIM($K$11))=0</formula>
    </cfRule>
    <cfRule type="expression" dxfId="571" priority="48" stopIfTrue="1">
      <formula>$K$2="Sat"</formula>
    </cfRule>
  </conditionalFormatting>
  <conditionalFormatting sqref="K7:L10">
    <cfRule type="expression" dxfId="570" priority="49" stopIfTrue="1">
      <formula>LEN(TRIM($K$7))=0</formula>
    </cfRule>
    <cfRule type="expression" dxfId="569" priority="50" stopIfTrue="1">
      <formula>$K$2="Sat"</formula>
    </cfRule>
  </conditionalFormatting>
  <conditionalFormatting sqref="K3:L6">
    <cfRule type="expression" dxfId="568" priority="51" stopIfTrue="1">
      <formula>LEN(TRIM($K$3))=0</formula>
    </cfRule>
    <cfRule type="expression" dxfId="567" priority="52" stopIfTrue="1">
      <formula>$K$2="Sat"</formula>
    </cfRule>
  </conditionalFormatting>
  <conditionalFormatting sqref="A2:B2">
    <cfRule type="expression" dxfId="566" priority="53" stopIfTrue="1">
      <formula>$A$2="Sun"</formula>
    </cfRule>
  </conditionalFormatting>
  <conditionalFormatting sqref="M3:N6">
    <cfRule type="expression" dxfId="565" priority="54" stopIfTrue="1">
      <formula>LEN(TRIM($M$3))=0</formula>
    </cfRule>
  </conditionalFormatting>
  <conditionalFormatting sqref="M7:N10">
    <cfRule type="expression" dxfId="564" priority="55" stopIfTrue="1">
      <formula>LEN(TRIM($M$7))=0</formula>
    </cfRule>
  </conditionalFormatting>
  <conditionalFormatting sqref="M11:N14">
    <cfRule type="expression" dxfId="563" priority="56" stopIfTrue="1">
      <formula>LEN(TRIM($M$11))=0</formula>
    </cfRule>
  </conditionalFormatting>
  <hyperlinks>
    <hyperlink ref="A35" r:id="rId1" display="www.spreadsheet123.com/calendars-organisers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0" orientation="landscape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Q35"/>
  <sheetViews>
    <sheetView showGridLines="0" workbookViewId="0">
      <selection sqref="A1:N1"/>
    </sheetView>
  </sheetViews>
  <sheetFormatPr defaultRowHeight="14.25" x14ac:dyDescent="0.25"/>
  <cols>
    <col min="1" max="1" width="4.7109375" style="2" customWidth="1"/>
    <col min="2" max="2" width="20.7109375" style="2" customWidth="1"/>
    <col min="3" max="3" width="4.7109375" style="2" customWidth="1"/>
    <col min="4" max="4" width="20.7109375" style="2" customWidth="1"/>
    <col min="5" max="5" width="4.7109375" style="2" customWidth="1"/>
    <col min="6" max="6" width="20.7109375" style="2" customWidth="1"/>
    <col min="7" max="7" width="4.7109375" style="2" customWidth="1"/>
    <col min="8" max="8" width="20.7109375" style="2" customWidth="1"/>
    <col min="9" max="9" width="4.7109375" style="2" customWidth="1"/>
    <col min="10" max="10" width="20.7109375" style="2" customWidth="1"/>
    <col min="11" max="11" width="4.7109375" style="2" customWidth="1"/>
    <col min="12" max="12" width="20.7109375" style="2" customWidth="1"/>
    <col min="13" max="13" width="4.7109375" style="2" customWidth="1"/>
    <col min="14" max="14" width="20.7109375" style="2" customWidth="1"/>
    <col min="15" max="15" width="1.7109375" style="2" customWidth="1"/>
    <col min="16" max="16384" width="9.140625" style="2"/>
  </cols>
  <sheetData>
    <row r="1" spans="1:14" ht="38.25" thickBot="1" x14ac:dyDescent="0.3">
      <c r="A1" s="90">
        <f>DATE(Year,Month+2,1)</f>
        <v>42795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30.75" thickTop="1" x14ac:dyDescent="0.25">
      <c r="A2" s="82" t="str">
        <f>IF(Start_Day=2,"Mon","Sun")</f>
        <v>Sun</v>
      </c>
      <c r="B2" s="82"/>
      <c r="C2" s="82" t="str">
        <f>IF(Start_Day=2,"Tue","Mon")</f>
        <v>Mon</v>
      </c>
      <c r="D2" s="82"/>
      <c r="E2" s="82" t="str">
        <f>IF(Start_Day=2,"Wed","Tue")</f>
        <v>Tue</v>
      </c>
      <c r="F2" s="82"/>
      <c r="G2" s="82" t="str">
        <f>IF(Start_Day=2,"Thu","Wed")</f>
        <v>Wed</v>
      </c>
      <c r="H2" s="82"/>
      <c r="I2" s="82" t="str">
        <f>IF(Start_Day=2,"Fri","Thu")</f>
        <v>Thu</v>
      </c>
      <c r="J2" s="82"/>
      <c r="K2" s="82" t="str">
        <f>IF(Start_Day=2,"Sat","Fri")</f>
        <v>Fri</v>
      </c>
      <c r="L2" s="82"/>
      <c r="M2" s="83" t="str">
        <f>IF(Start_Day=2,"Sun","Sat")</f>
        <v>Sat</v>
      </c>
      <c r="N2" s="83"/>
    </row>
    <row r="3" spans="1:14" ht="21" customHeight="1" x14ac:dyDescent="0.25">
      <c r="A3" s="30" t="str">
        <f>IF(MONTH($A$1)&lt;&gt;MONTH($A$1-WEEKDAY($A$1,Start_Day)+(COLUMN(A3)-COLUMN($A$3)+1)),"",$A$1-WEEKDAY($A$1,Start_Day)+(COLUMN(A3)-COLUMN($A$3)+1))</f>
        <v/>
      </c>
      <c r="B3" s="28" t="str">
        <f>IF(ISERROR(MATCH(A3,date_of_event,0)),"",INDEX(events,MATCH(A3,date_of_event,0)))</f>
        <v/>
      </c>
      <c r="C3" s="30" t="str">
        <f>IF(MONTH($A$1)&lt;&gt;MONTH($A$1-WEEKDAY($A$1,Start_Day)+(COLUMN(B3)-COLUMN($A$3)+1)),"",$A$1-WEEKDAY($A$1,Start_Day)+(COLUMN(B3)-COLUMN($A$3)+1))</f>
        <v/>
      </c>
      <c r="D3" s="28" t="str">
        <f>IF(ISERROR(MATCH(C3,date_of_event,0)),"",INDEX(events,MATCH(C3,date_of_event,0)))</f>
        <v/>
      </c>
      <c r="E3" s="30" t="str">
        <f>IF(MONTH($A$1)&lt;&gt;MONTH($A$1-WEEKDAY($A$1,Start_Day)+(COLUMN(C3)-COLUMN($A$3)+1)),"",$A$1-WEEKDAY($A$1,Start_Day)+(COLUMN(C3)-COLUMN($A$3)+1))</f>
        <v/>
      </c>
      <c r="F3" s="28" t="str">
        <f>IF(ISERROR(MATCH(E3,date_of_event,0)),"",INDEX(events,MATCH(E3,date_of_event,0)))</f>
        <v/>
      </c>
      <c r="G3" s="30">
        <f>IF(MONTH($A$1)&lt;&gt;MONTH($A$1-WEEKDAY($A$1,Start_Day)+(COLUMN(D3)-COLUMN($A$3)+1)),"",$A$1-WEEKDAY($A$1,Start_Day)+(COLUMN(D3)-COLUMN($A$3)+1))</f>
        <v>42795</v>
      </c>
      <c r="H3" s="28" t="str">
        <f>IF(ISERROR(MATCH(G3,date_of_event,0)),"",INDEX(events,MATCH(G3,date_of_event,0)))</f>
        <v/>
      </c>
      <c r="I3" s="30">
        <f>IF(MONTH($A$1)&lt;&gt;MONTH($A$1-WEEKDAY($A$1,Start_Day)+(COLUMN(E3)-COLUMN($A$3)+1)),"",$A$1-WEEKDAY($A$1,Start_Day)+(COLUMN(E3)-COLUMN($A$3)+1))</f>
        <v>42796</v>
      </c>
      <c r="J3" s="28" t="str">
        <f>IF(ISERROR(MATCH(I3,date_of_event,0)),"",INDEX(events,MATCH(I3,date_of_event,0)))</f>
        <v/>
      </c>
      <c r="K3" s="30">
        <f>IF(MONTH($A$1)&lt;&gt;MONTH($A$1-WEEKDAY($A$1,Start_Day)+(COLUMN(F3)-COLUMN($A$3)+1)),"",$A$1-WEEKDAY($A$1,Start_Day)+(COLUMN(F3)-COLUMN($A$3)+1))</f>
        <v>42797</v>
      </c>
      <c r="L3" s="28" t="str">
        <f>IF(ISERROR(MATCH(K3,date_of_event,0)),"",INDEX(events,MATCH(K3,date_of_event,0)))</f>
        <v/>
      </c>
      <c r="M3" s="31">
        <f>IF(MONTH($A$1)&lt;&gt;MONTH($A$1-WEEKDAY($A$1,Start_Day)+(COLUMN(G3)-COLUMN($A$3)+1)),"",$A$1-WEEKDAY($A$1,Start_Day)+(COLUMN(G3)-COLUMN($A$3)+1))</f>
        <v>42798</v>
      </c>
      <c r="N3" s="29" t="str">
        <f>IF(ISERROR(MATCH(M3,date_of_event,0)),"",INDEX(events,MATCH(M3,date_of_event,0)))</f>
        <v/>
      </c>
    </row>
    <row r="4" spans="1:14" ht="21" customHeight="1" x14ac:dyDescent="0.25">
      <c r="A4" s="72" t="str">
        <f>IF(ISERROR(MATCH(A3,date_of_per_event,0)),"",INDEX(personal_events,MATCH(A3,date_of_per_event,0)))</f>
        <v/>
      </c>
      <c r="B4" s="72"/>
      <c r="C4" s="72" t="str">
        <f>IF(ISERROR(MATCH(C3,date_of_per_event,0)),"",INDEX(personal_events,MATCH(C3,date_of_per_event,0)))</f>
        <v/>
      </c>
      <c r="D4" s="72"/>
      <c r="E4" s="72" t="str">
        <f>IF(ISERROR(MATCH(E3,date_of_per_event,0)),"",INDEX(personal_events,MATCH(E3,date_of_per_event,0)))</f>
        <v/>
      </c>
      <c r="F4" s="74"/>
      <c r="G4" s="72" t="str">
        <f>IF(ISERROR(MATCH(G3,date_of_per_event,0)),"",INDEX(personal_events,MATCH(G3,date_of_per_event,0)))</f>
        <v/>
      </c>
      <c r="H4" s="72"/>
      <c r="I4" s="72" t="str">
        <f>IF(ISERROR(MATCH(I3,date_of_per_event,0)),"",INDEX(personal_events,MATCH(I3,date_of_per_event,0)))</f>
        <v/>
      </c>
      <c r="J4" s="72"/>
      <c r="K4" s="72" t="str">
        <f>IF(ISERROR(MATCH(K3,date_of_per_event,0)),"",INDEX(personal_events,MATCH(K3,date_of_per_event,0)))</f>
        <v/>
      </c>
      <c r="L4" s="72"/>
      <c r="M4" s="73" t="str">
        <f>IF(ISERROR(MATCH(M3,date_of_per_event,0)),"",INDEX(personal_events,MATCH(M3,date_of_per_event,0)))</f>
        <v/>
      </c>
      <c r="N4" s="73"/>
    </row>
    <row r="5" spans="1:14" ht="21" customHeight="1" x14ac:dyDescent="0.25">
      <c r="A5" s="72"/>
      <c r="B5" s="72"/>
      <c r="C5" s="72"/>
      <c r="D5" s="72"/>
      <c r="E5" s="72"/>
      <c r="F5" s="74"/>
      <c r="G5" s="72"/>
      <c r="H5" s="72"/>
      <c r="I5" s="72"/>
      <c r="J5" s="72"/>
      <c r="K5" s="72"/>
      <c r="L5" s="72"/>
      <c r="M5" s="73"/>
      <c r="N5" s="73"/>
    </row>
    <row r="6" spans="1:14" ht="21" customHeight="1" x14ac:dyDescent="0.25">
      <c r="A6" s="75"/>
      <c r="B6" s="75"/>
      <c r="C6" s="75"/>
      <c r="D6" s="75"/>
      <c r="E6" s="75"/>
      <c r="F6" s="88"/>
      <c r="G6" s="75"/>
      <c r="H6" s="75"/>
      <c r="I6" s="75"/>
      <c r="J6" s="75"/>
      <c r="K6" s="75"/>
      <c r="L6" s="75"/>
      <c r="M6" s="76"/>
      <c r="N6" s="76"/>
    </row>
    <row r="7" spans="1:14" ht="21" customHeight="1" x14ac:dyDescent="0.25">
      <c r="A7" s="30">
        <f>IF(MONTH($A$1)&lt;&gt;MONTH($A$1-WEEKDAY($A$1,Start_Day)+(COLUMN(A7)-COLUMN($A$7)+8)),"",$A$1-WEEKDAY($A$1,Start_Day)+(COLUMN(A7)-COLUMN($A$7)+8))</f>
        <v>42799</v>
      </c>
      <c r="B7" s="28" t="str">
        <f>IF(ISERROR(MATCH(A7,date_of_event,0)),"",INDEX(events,MATCH(A7,date_of_event,0)))</f>
        <v/>
      </c>
      <c r="C7" s="30">
        <f>IF(MONTH($A$1)&lt;&gt;MONTH($A$1-WEEKDAY($A$1,Start_Day)+(COLUMN(B7)-COLUMN($A$7)+8)),"",$A$1-WEEKDAY($A$1,Start_Day)+(COLUMN(B7)-COLUMN($A$7)+8))</f>
        <v>42800</v>
      </c>
      <c r="D7" s="28" t="str">
        <f>IF(ISERROR(MATCH(C7,date_of_event,0)),"",INDEX(events,MATCH(C7,date_of_event,0)))</f>
        <v/>
      </c>
      <c r="E7" s="30">
        <f>IF(MONTH($A$1)&lt;&gt;MONTH($A$1-WEEKDAY($A$1,Start_Day)+(COLUMN(C7)-COLUMN($A$7)+8)),"",$A$1-WEEKDAY($A$1,Start_Day)+(COLUMN(C7)-COLUMN($A$7)+8))</f>
        <v>42801</v>
      </c>
      <c r="F7" s="28" t="str">
        <f>IF(ISERROR(MATCH(E7,date_of_event,0)),"",INDEX(events,MATCH(E7,date_of_event,0)))</f>
        <v/>
      </c>
      <c r="G7" s="30">
        <f>IF(MONTH($A$1)&lt;&gt;MONTH($A$1-WEEKDAY($A$1,Start_Day)+(COLUMN(D7)-COLUMN($A$7)+8)),"",$A$1-WEEKDAY($A$1,Start_Day)+(COLUMN(D7)-COLUMN($A$7)+8))</f>
        <v>42802</v>
      </c>
      <c r="H7" s="28" t="str">
        <f>IF(ISERROR(MATCH(G7,date_of_event,0)),"",INDEX(events,MATCH(G7,date_of_event,0)))</f>
        <v/>
      </c>
      <c r="I7" s="30">
        <f>IF(MONTH($A$1)&lt;&gt;MONTH($A$1-WEEKDAY($A$1,Start_Day)+(COLUMN(E7)-COLUMN($A$7)+8)),"",$A$1-WEEKDAY($A$1,Start_Day)+(COLUMN(E7)-COLUMN($A$7)+8))</f>
        <v>42803</v>
      </c>
      <c r="J7" s="28" t="str">
        <f>IF(ISERROR(MATCH(I7,date_of_event,0)),"",INDEX(events,MATCH(I7,date_of_event,0)))</f>
        <v/>
      </c>
      <c r="K7" s="30">
        <f>IF(MONTH($A$1)&lt;&gt;MONTH($A$1-WEEKDAY($A$1,Start_Day)+(COLUMN(F7)-COLUMN($A$7)+8)),"",$A$1-WEEKDAY($A$1,Start_Day)+(COLUMN(F7)-COLUMN($A$7)+8))</f>
        <v>42804</v>
      </c>
      <c r="L7" s="28" t="str">
        <f>IF(ISERROR(MATCH(K7,date_of_event,0)),"",INDEX(events,MATCH(K7,date_of_event,0)))</f>
        <v/>
      </c>
      <c r="M7" s="31">
        <f>IF(MONTH($A$1)&lt;&gt;MONTH($A$1-WEEKDAY($A$1,Start_Day)+(COLUMN(G7)-COLUMN($A$7)+8)),"",$A$1-WEEKDAY($A$1,Start_Day)+(COLUMN(G7)-COLUMN($A$7)+8))</f>
        <v>42805</v>
      </c>
      <c r="N7" s="29" t="str">
        <f>IF(ISERROR(MATCH(M7,date_of_event,0)),"",INDEX(events,MATCH(M7,date_of_event,0)))</f>
        <v/>
      </c>
    </row>
    <row r="8" spans="1:14" s="26" customFormat="1" ht="21" customHeight="1" x14ac:dyDescent="0.25">
      <c r="A8" s="72" t="str">
        <f>IF(ISERROR(MATCH(A7,date_of_per_event,0)),"",INDEX(personal_events,MATCH(A7,date_of_per_event,0)))</f>
        <v/>
      </c>
      <c r="B8" s="72"/>
      <c r="C8" s="72" t="str">
        <f>IF(ISERROR(MATCH(C7,date_of_per_event,0)),"",INDEX(personal_events,MATCH(C7,date_of_per_event,0)))</f>
        <v/>
      </c>
      <c r="D8" s="72"/>
      <c r="E8" s="72" t="str">
        <f>IF(ISERROR(MATCH(E7,date_of_per_event,0)),"",INDEX(personal_events,MATCH(E7,date_of_per_event,0)))</f>
        <v/>
      </c>
      <c r="F8" s="72"/>
      <c r="G8" s="72" t="str">
        <f>IF(ISERROR(MATCH(G7,date_of_per_event,0)),"",INDEX(personal_events,MATCH(G7,date_of_per_event,0)))</f>
        <v/>
      </c>
      <c r="H8" s="72"/>
      <c r="I8" s="72" t="str">
        <f>IF(ISERROR(MATCH(I7,date_of_per_event,0)),"",INDEX(personal_events,MATCH(I7,date_of_per_event,0)))</f>
        <v/>
      </c>
      <c r="J8" s="72"/>
      <c r="K8" s="72" t="str">
        <f>IF(ISERROR(MATCH(K7,date_of_per_event,0)),"",INDEX(personal_events,MATCH(K7,date_of_per_event,0)))</f>
        <v/>
      </c>
      <c r="L8" s="72"/>
      <c r="M8" s="73" t="str">
        <f>IF(ISERROR(MATCH(M7,date_of_per_event,0)),"",INDEX(personal_events,MATCH(M7,date_of_per_event,0)))</f>
        <v/>
      </c>
      <c r="N8" s="73"/>
    </row>
    <row r="9" spans="1:14" s="26" customFormat="1" ht="21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3"/>
    </row>
    <row r="10" spans="1:14" s="26" customFormat="1" ht="21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76"/>
    </row>
    <row r="11" spans="1:14" ht="21" customHeight="1" x14ac:dyDescent="0.25">
      <c r="A11" s="30">
        <f>IF(MONTH($A$1)&lt;&gt;MONTH($A$1-WEEKDAY($A$1,Start_Day)+(COLUMN(A11)-COLUMN($A$11)+15)),"",$A$1-WEEKDAY($A$1,Start_Day)+(COLUMN(A11)-COLUMN($A$11)+15))</f>
        <v>42806</v>
      </c>
      <c r="B11" s="28" t="str">
        <f>IF(ISERROR(MATCH(A11,date_of_event,0)),"",INDEX(events,MATCH(A11,date_of_event,0)))</f>
        <v/>
      </c>
      <c r="C11" s="30">
        <f>IF(MONTH($A$1)&lt;&gt;MONTH($A$1-WEEKDAY($A$1,Start_Day)+(COLUMN(B11)-COLUMN($A$11)+15)),"",$A$1-WEEKDAY($A$1,Start_Day)+(COLUMN(B11)-COLUMN($A$11)+15))</f>
        <v>42807</v>
      </c>
      <c r="D11" s="28" t="str">
        <f>IF(ISERROR(MATCH(C11,date_of_event,0)),"",INDEX(events,MATCH(C11,date_of_event,0)))</f>
        <v/>
      </c>
      <c r="E11" s="30">
        <f>IF(MONTH($A$1)&lt;&gt;MONTH($A$1-WEEKDAY($A$1,Start_Day)+(COLUMN(C11)-COLUMN($A$11)+15)),"",$A$1-WEEKDAY($A$1,Start_Day)+(COLUMN(C11)-COLUMN($A$11)+15))</f>
        <v>42808</v>
      </c>
      <c r="F11" s="28" t="str">
        <f>IF(ISERROR(MATCH(E11,date_of_event,0)),"",INDEX(events,MATCH(E11,date_of_event,0)))</f>
        <v/>
      </c>
      <c r="G11" s="30">
        <f>IF(MONTH($A$1)&lt;&gt;MONTH($A$1-WEEKDAY($A$1,Start_Day)+(COLUMN(D11)-COLUMN($A$11)+15)),"",$A$1-WEEKDAY($A$1,Start_Day)+(COLUMN(D11)-COLUMN($A$11)+15))</f>
        <v>42809</v>
      </c>
      <c r="H11" s="28" t="str">
        <f>IF(ISERROR(MATCH(G11,date_of_event,0)),"",INDEX(events,MATCH(G11,date_of_event,0)))</f>
        <v/>
      </c>
      <c r="I11" s="30">
        <f>IF(MONTH($A$1)&lt;&gt;MONTH($A$1-WEEKDAY($A$1,Start_Day)+(COLUMN(E11)-COLUMN($A$11)+15)),"",$A$1-WEEKDAY($A$1,Start_Day)+(COLUMN(E11)-COLUMN($A$11)+15))</f>
        <v>42810</v>
      </c>
      <c r="J11" s="28" t="str">
        <f>IF(ISERROR(MATCH(I11,date_of_event,0)),"",INDEX(events,MATCH(I11,date_of_event,0)))</f>
        <v/>
      </c>
      <c r="K11" s="30">
        <f>IF(MONTH($A$1)&lt;&gt;MONTH($A$1-WEEKDAY($A$1,Start_Day)+(COLUMN(F11)-COLUMN($A$11)+15)),"",$A$1-WEEKDAY($A$1,Start_Day)+(COLUMN(F11)-COLUMN($A$11)+15))</f>
        <v>42811</v>
      </c>
      <c r="L11" s="28" t="str">
        <f>IF(ISERROR(MATCH(K11,date_of_event,0)),"",INDEX(events,MATCH(K11,date_of_event,0)))</f>
        <v/>
      </c>
      <c r="M11" s="31">
        <f>IF(MONTH($A$1)&lt;&gt;MONTH($A$1-WEEKDAY($A$1,Start_Day)+(COLUMN(G11)-COLUMN($A$11)+15)),"",$A$1-WEEKDAY($A$1,Start_Day)+(COLUMN(G11)-COLUMN($A$11)+15))</f>
        <v>42812</v>
      </c>
      <c r="N11" s="29" t="str">
        <f>IF(ISERROR(MATCH(M11,date_of_event,0)),"",INDEX(events,MATCH(M11,date_of_event,0)))</f>
        <v/>
      </c>
    </row>
    <row r="12" spans="1:14" s="26" customFormat="1" ht="21" customHeight="1" x14ac:dyDescent="0.25">
      <c r="A12" s="72" t="str">
        <f>IF(ISERROR(MATCH(A11,date_of_per_event,0)),"",INDEX(personal_events,MATCH(A11,date_of_per_event,0)))</f>
        <v/>
      </c>
      <c r="B12" s="72"/>
      <c r="C12" s="72" t="str">
        <f>IF(ISERROR(MATCH(C11,date_of_per_event,0)),"",INDEX(personal_events,MATCH(C11,date_of_per_event,0)))</f>
        <v/>
      </c>
      <c r="D12" s="72"/>
      <c r="E12" s="72" t="str">
        <f>IF(ISERROR(MATCH(E11,date_of_per_event,0)),"",INDEX(personal_events,MATCH(E11,date_of_per_event,0)))</f>
        <v/>
      </c>
      <c r="F12" s="72"/>
      <c r="G12" s="72" t="str">
        <f>IF(ISERROR(MATCH(G11,date_of_per_event,0)),"",INDEX(personal_events,MATCH(G11,date_of_per_event,0)))</f>
        <v/>
      </c>
      <c r="H12" s="72"/>
      <c r="I12" s="72" t="str">
        <f>IF(ISERROR(MATCH(I11,date_of_per_event,0)),"",INDEX(personal_events,MATCH(I11,date_of_per_event,0)))</f>
        <v/>
      </c>
      <c r="J12" s="72"/>
      <c r="K12" s="78" t="str">
        <f>IF(ISERROR(MATCH(K11,date_of_per_event,0)),"",INDEX(personal_events,MATCH(K11,date_of_per_event,0)))</f>
        <v/>
      </c>
      <c r="L12" s="78"/>
      <c r="M12" s="73" t="str">
        <f>IF(ISERROR(MATCH(M11,date_of_per_event,0)),"",INDEX(personal_events,MATCH(M11,date_of_per_event,0)))</f>
        <v/>
      </c>
      <c r="N12" s="73"/>
    </row>
    <row r="13" spans="1:14" s="26" customFormat="1" ht="21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8"/>
      <c r="L13" s="78"/>
      <c r="M13" s="73"/>
      <c r="N13" s="73"/>
    </row>
    <row r="14" spans="1:14" s="26" customFormat="1" ht="21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7"/>
      <c r="L14" s="77"/>
      <c r="M14" s="76"/>
      <c r="N14" s="76"/>
    </row>
    <row r="15" spans="1:14" ht="21" customHeight="1" x14ac:dyDescent="0.25">
      <c r="A15" s="30">
        <f>IF(MONTH($A$1)&lt;&gt;MONTH($A$1-WEEKDAY($A$1,Start_Day)+(COLUMN(A15)-COLUMN($A$15)+22)),"",$A$1-WEEKDAY($A$1,Start_Day)+(COLUMN(A15)-COLUMN($A$15)+22))</f>
        <v>42813</v>
      </c>
      <c r="B15" s="28" t="str">
        <f>IF(ISERROR(MATCH(A15,date_of_event,0)),"",INDEX(events,MATCH(A15,date_of_event,0)))</f>
        <v/>
      </c>
      <c r="C15" s="30">
        <f>IF(MONTH($A$1)&lt;&gt;MONTH($A$1-WEEKDAY($A$1,Start_Day)+(COLUMN(B15)-COLUMN($A$15)+22)),"",$A$1-WEEKDAY($A$1,Start_Day)+(COLUMN(B15)-COLUMN($A$15)+22))</f>
        <v>42814</v>
      </c>
      <c r="D15" s="28" t="str">
        <f>IF(ISERROR(MATCH(C15,date_of_event,0)),"",INDEX(events,MATCH(C15,date_of_event,0)))</f>
        <v/>
      </c>
      <c r="E15" s="30">
        <f>IF(MONTH($A$1)&lt;&gt;MONTH($A$1-WEEKDAY($A$1,Start_Day)+(COLUMN(C15)-COLUMN($A$15)+22)),"",$A$1-WEEKDAY($A$1,Start_Day)+(COLUMN(C15)-COLUMN($A$15)+22))</f>
        <v>42815</v>
      </c>
      <c r="F15" s="28" t="str">
        <f>IF(ISERROR(MATCH(E15,date_of_event,0)),"",INDEX(events,MATCH(E15,date_of_event,0)))</f>
        <v/>
      </c>
      <c r="G15" s="30">
        <f>IF(MONTH($A$1)&lt;&gt;MONTH($A$1-WEEKDAY($A$1,Start_Day)+(COLUMN(D15)-COLUMN($A$15)+22)),"",$A$1-WEEKDAY($A$1,Start_Day)+(COLUMN(D15)-COLUMN($A$15)+22))</f>
        <v>42816</v>
      </c>
      <c r="H15" s="28" t="str">
        <f>IF(ISERROR(MATCH(G15,date_of_event,0)),"",INDEX(events,MATCH(G15,date_of_event,0)))</f>
        <v/>
      </c>
      <c r="I15" s="30">
        <f>IF(MONTH($A$1)&lt;&gt;MONTH($A$1-WEEKDAY($A$1,Start_Day)+(COLUMN(E15)-COLUMN($A$15)+22)),"",$A$1-WEEKDAY($A$1,Start_Day)+(COLUMN(E15)-COLUMN($A$15)+22))</f>
        <v>42817</v>
      </c>
      <c r="J15" s="28" t="str">
        <f>IF(ISERROR(MATCH(I15,date_of_event,0)),"",INDEX(events,MATCH(I15,date_of_event,0)))</f>
        <v/>
      </c>
      <c r="K15" s="30">
        <f>IF(MONTH($A$1)&lt;&gt;MONTH($A$1-WEEKDAY($A$1,Start_Day)+(COLUMN(F15)-COLUMN($A$15)+22)),"",$A$1-WEEKDAY($A$1,Start_Day)+(COLUMN(F15)-COLUMN($A$15)+22))</f>
        <v>42818</v>
      </c>
      <c r="L15" s="28" t="str">
        <f>IF(ISERROR(MATCH(K15,date_of_event,0)),"",INDEX(events,MATCH(K15,date_of_event,0)))</f>
        <v/>
      </c>
      <c r="M15" s="31">
        <f>IF(MONTH($A$1)&lt;&gt;MONTH($A$1-WEEKDAY($A$1,Start_Day)+(COLUMN(G15)-COLUMN($A$15)+22)),"",$A$1-WEEKDAY($A$1,Start_Day)+(COLUMN(G15)-COLUMN($A$15)+22))</f>
        <v>42819</v>
      </c>
      <c r="N15" s="29" t="str">
        <f>IF(ISERROR(MATCH(M15,date_of_event,0)),"",INDEX(events,MATCH(M15,date_of_event,0)))</f>
        <v/>
      </c>
    </row>
    <row r="16" spans="1:14" s="26" customFormat="1" ht="21" customHeight="1" x14ac:dyDescent="0.25">
      <c r="A16" s="72" t="str">
        <f>IF(ISERROR(MATCH(A15,date_of_per_event,0)),"",INDEX(personal_events,MATCH(A15,date_of_per_event,0)))</f>
        <v/>
      </c>
      <c r="B16" s="72"/>
      <c r="C16" s="72" t="str">
        <f>IF(ISERROR(MATCH(C15,date_of_per_event,0)),"",INDEX(personal_events,MATCH(C15,date_of_per_event,0)))</f>
        <v/>
      </c>
      <c r="D16" s="72"/>
      <c r="E16" s="72" t="str">
        <f>IF(ISERROR(MATCH(E15,date_of_per_event,0)),"",INDEX(personal_events,MATCH(E15,date_of_per_event,0)))</f>
        <v/>
      </c>
      <c r="F16" s="72"/>
      <c r="G16" s="72" t="str">
        <f>IF(ISERROR(MATCH(G15,date_of_per_event,0)),"",INDEX(personal_events,MATCH(G15,date_of_per_event,0)))</f>
        <v/>
      </c>
      <c r="H16" s="72"/>
      <c r="I16" s="72" t="str">
        <f>IF(ISERROR(MATCH(I15,date_of_per_event,0)),"",INDEX(personal_events,MATCH(I15,date_of_per_event,0)))</f>
        <v/>
      </c>
      <c r="J16" s="72"/>
      <c r="K16" s="72" t="str">
        <f>IF(ISERROR(MATCH(K15,date_of_per_event,0)),"",INDEX(personal_events,MATCH(K15,date_of_per_event,0)))</f>
        <v/>
      </c>
      <c r="L16" s="72"/>
      <c r="M16" s="73" t="str">
        <f>IF(ISERROR(MATCH(M15,date_of_per_event,0)),"",INDEX(personal_events,MATCH(M15,date_of_per_event,0)))</f>
        <v/>
      </c>
      <c r="N16" s="73"/>
    </row>
    <row r="17" spans="1:17" s="26" customFormat="1" ht="21" customHeight="1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  <c r="N17" s="73"/>
    </row>
    <row r="18" spans="1:17" s="26" customFormat="1" ht="21" customHeight="1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76"/>
    </row>
    <row r="19" spans="1:17" ht="21" customHeight="1" x14ac:dyDescent="0.25">
      <c r="A19" s="30">
        <f>IF(MONTH($A$1)&lt;&gt;MONTH($A$1-WEEKDAY($A$1,Start_Day)+(COLUMN(A19)-COLUMN($A$19)+29)),"",$A$1-WEEKDAY($A$1,Start_Day)+(COLUMN(A19)-COLUMN($A$19)+29))</f>
        <v>42820</v>
      </c>
      <c r="B19" s="28" t="str">
        <f>IF(ISERROR(MATCH(A19,date_of_event,0)),"",INDEX(events,MATCH(A19,date_of_event,0)))</f>
        <v/>
      </c>
      <c r="C19" s="30">
        <f>IF(MONTH($A$1)&lt;&gt;MONTH($A$1-WEEKDAY($A$1,Start_Day)+(COLUMN(B19)-COLUMN($A$19)+29)),"",$A$1-WEEKDAY($A$1,Start_Day)+(COLUMN(B19)-COLUMN($A$19)+29))</f>
        <v>42821</v>
      </c>
      <c r="D19" s="28" t="str">
        <f>IF(ISERROR(MATCH(C19,date_of_event,0)),"",INDEX(events,MATCH(C19,date_of_event,0)))</f>
        <v/>
      </c>
      <c r="E19" s="30">
        <f>IF(MONTH($A$1)&lt;&gt;MONTH($A$1-WEEKDAY($A$1,Start_Day)+(COLUMN(C19)-COLUMN($A$19)+29)),"",$A$1-WEEKDAY($A$1,Start_Day)+(COLUMN(C19)-COLUMN($A$19)+29))</f>
        <v>42822</v>
      </c>
      <c r="F19" s="28" t="str">
        <f>IF(ISERROR(MATCH(E19,date_of_event,0)),"",INDEX(events,MATCH(E19,date_of_event,0)))</f>
        <v/>
      </c>
      <c r="G19" s="30">
        <f>IF(MONTH($A$1)&lt;&gt;MONTH($A$1-WEEKDAY($A$1,Start_Day)+(COLUMN(D19)-COLUMN($A$19)+29)),"",$A$1-WEEKDAY($A$1,Start_Day)+(COLUMN(D19)-COLUMN($A$19)+29))</f>
        <v>42823</v>
      </c>
      <c r="H19" s="28" t="str">
        <f>IF(ISERROR(MATCH(G19,date_of_event,0)),"",INDEX(events,MATCH(G19,date_of_event,0)))</f>
        <v/>
      </c>
      <c r="I19" s="30">
        <f>IF(MONTH($A$1)&lt;&gt;MONTH($A$1-WEEKDAY($A$1,Start_Day)+(COLUMN(E19)-COLUMN($A$19)+29)),"",$A$1-WEEKDAY($A$1,Start_Day)+(COLUMN(E19)-COLUMN($A$19)+29))</f>
        <v>42824</v>
      </c>
      <c r="J19" s="28" t="str">
        <f>IF(ISERROR(MATCH(I19,date_of_event,0)),"",INDEX(events,MATCH(I19,date_of_event,0)))</f>
        <v/>
      </c>
      <c r="K19" s="30">
        <f>IF(MONTH($A$1)&lt;&gt;MONTH($A$1-WEEKDAY($A$1,Start_Day)+(COLUMN(F19)-COLUMN($A$19)+29)),"",$A$1-WEEKDAY($A$1,Start_Day)+(COLUMN(F19)-COLUMN($A$19)+29))</f>
        <v>42825</v>
      </c>
      <c r="L19" s="28" t="str">
        <f>IF(ISERROR(MATCH(K19,date_of_event,0)),"",INDEX(events,MATCH(K19,date_of_event,0)))</f>
        <v/>
      </c>
      <c r="M19" s="31" t="str">
        <f>IF(MONTH($A$1)&lt;&gt;MONTH($A$1-WEEKDAY($A$1,Start_Day)+(COLUMN(G19)-COLUMN($A$19)+29)),"",$A$1-WEEKDAY($A$1,Start_Day)+(COLUMN(G19)-COLUMN($A$19)+29))</f>
        <v/>
      </c>
      <c r="N19" s="29" t="str">
        <f>IF(ISERROR(MATCH(M19,date_of_event,0)),"",INDEX(events,MATCH(M19,date_of_event,0)))</f>
        <v/>
      </c>
    </row>
    <row r="20" spans="1:17" s="26" customFormat="1" ht="21" customHeight="1" x14ac:dyDescent="0.25">
      <c r="A20" s="72" t="str">
        <f>IF(ISERROR(MATCH(A19,date_of_per_event,0)),"",INDEX(personal_events,MATCH(A19,date_of_per_event,0)))</f>
        <v/>
      </c>
      <c r="B20" s="72"/>
      <c r="C20" s="72" t="str">
        <f>IF(ISERROR(MATCH(C19,date_of_per_event,0)),"",INDEX(personal_events,MATCH(C19,date_of_per_event,0)))</f>
        <v/>
      </c>
      <c r="D20" s="72"/>
      <c r="E20" s="72" t="str">
        <f>IF(ISERROR(MATCH(E19,date_of_per_event,0)),"",INDEX(personal_events,MATCH(E19,date_of_per_event,0)))</f>
        <v/>
      </c>
      <c r="F20" s="72"/>
      <c r="G20" s="72" t="str">
        <f>IF(ISERROR(MATCH(G19,date_of_per_event,0)),"",INDEX(personal_events,MATCH(G19,date_of_per_event,0)))</f>
        <v/>
      </c>
      <c r="H20" s="72"/>
      <c r="I20" s="72" t="str">
        <f>IF(ISERROR(MATCH(I19,date_of_per_event,0)),"",INDEX(personal_events,MATCH(I19,date_of_per_event,0)))</f>
        <v/>
      </c>
      <c r="J20" s="72"/>
      <c r="K20" s="72" t="str">
        <f>IF(ISERROR(MATCH(K19,date_of_per_event,0)),"",INDEX(personal_events,MATCH(K19,date_of_per_event,0)))</f>
        <v/>
      </c>
      <c r="L20" s="72"/>
      <c r="M20" s="73" t="str">
        <f>IF(ISERROR(MATCH(M19,date_of_per_event,0)),"",INDEX(personal_events,MATCH(M19,date_of_per_event,0)))</f>
        <v/>
      </c>
      <c r="N20" s="73"/>
    </row>
    <row r="21" spans="1:17" s="26" customFormat="1" ht="21" customHeight="1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73"/>
    </row>
    <row r="22" spans="1:17" s="26" customFormat="1" ht="21" customHeight="1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76"/>
    </row>
    <row r="23" spans="1:17" ht="21" customHeight="1" x14ac:dyDescent="0.25">
      <c r="A23" s="30" t="str">
        <f>IF(MONTH($A$1)&lt;&gt;MONTH($A$1-WEEKDAY($A$1,Start_Day)+(COLUMN(A23)-COLUMN($A$23)+36)),"",$A$1-WEEKDAY($A$1,Start_Day)+(COLUMN(A23)-COLUMN($A$23)+36))</f>
        <v/>
      </c>
      <c r="B23" s="28" t="str">
        <f>IF(ISERROR(MATCH(A23,date_of_event,0)),"",INDEX(events,MATCH(A23,date_of_event,0)))</f>
        <v/>
      </c>
      <c r="C23" s="30" t="str">
        <f>IF(MONTH($A$1)&lt;&gt;MONTH($A$1-WEEKDAY($A$1,Start_Day)+(COLUMN(B23)-COLUMN($A$23)+36)),"",$A$1-WEEKDAY($A$1,Start_Day)+(COLUMN(B23)-COLUMN($A$23)+36))</f>
        <v/>
      </c>
      <c r="D23" s="28" t="str">
        <f>IF(ISERROR(MATCH(C23,date_of_event,0)),"",INDEX(events,MATCH(C23,date_of_event,0)))</f>
        <v/>
      </c>
      <c r="E23" s="30" t="str">
        <f>IF(MONTH($A$1)&lt;&gt;MONTH($A$1-WEEKDAY($A$1,Start_Day)+(COLUMN(C23)-COLUMN($A$23)+36)),"",$A$1-WEEKDAY($A$1,Start_Day)+(COLUMN(C23)-COLUMN($A$23)+36))</f>
        <v/>
      </c>
      <c r="F23" s="28" t="str">
        <f>IF(ISERROR(MATCH(E23,date_of_event,0)),"",INDEX(events,MATCH(E23,date_of_event,0)))</f>
        <v/>
      </c>
      <c r="G23" s="30" t="str">
        <f>IF(MONTH($A$1)&lt;&gt;MONTH($A$1-WEEKDAY($A$1,Start_Day)+(COLUMN(D23)-COLUMN($A$23)+36)),"",$A$1-WEEKDAY($A$1,Start_Day)+(COLUMN(D23)-COLUMN($A$23)+36))</f>
        <v/>
      </c>
      <c r="H23" s="28" t="str">
        <f>IF(ISERROR(MATCH(G23,date_of_event,0)),"",INDEX(events,MATCH(G23,date_of_event,0)))</f>
        <v/>
      </c>
      <c r="I23" s="30" t="str">
        <f>IF(MONTH($A$1)&lt;&gt;MONTH($A$1-WEEKDAY($A$1,Start_Day)+(COLUMN(E23)-COLUMN($A$23)+36)),"",$A$1-WEEKDAY($A$1,Start_Day)+(COLUMN(E23)-COLUMN($A$23)+36))</f>
        <v/>
      </c>
      <c r="J23" s="28" t="str">
        <f>IF(ISERROR(MATCH(I23,date_of_event,0)),"",INDEX(events,MATCH(I23,date_of_event,0)))</f>
        <v/>
      </c>
      <c r="K23" s="30" t="str">
        <f>IF(MONTH($A$1)&lt;&gt;MONTH($A$1-WEEKDAY($A$1,Start_Day)+(COLUMN(F23)-COLUMN($A$23)+36)),"",$A$1-WEEKDAY($A$1,Start_Day)+(COLUMN(F23)-COLUMN($A$23)+36))</f>
        <v/>
      </c>
      <c r="L23" s="28" t="str">
        <f>IF(ISERROR(MATCH(K23,date_of_event,0)),"",INDEX(events,MATCH(K23,date_of_event,0)))</f>
        <v/>
      </c>
      <c r="M23" s="31" t="str">
        <f>IF(MONTH($A$1)&lt;&gt;MONTH($A$1-WEEKDAY($A$1,Start_Day)+(COLUMN(G23)-COLUMN($A$23)+36)),"",$A$1-WEEKDAY($A$1,Start_Day)+(COLUMN(G23)-COLUMN($A$23)+36))</f>
        <v/>
      </c>
      <c r="N23" s="29" t="str">
        <f>IF(ISERROR(MATCH(M23,date_of_event,0)),"",INDEX(events,MATCH(M23,date_of_event,0)))</f>
        <v/>
      </c>
    </row>
    <row r="24" spans="1:17" s="26" customFormat="1" ht="21" customHeight="1" x14ac:dyDescent="0.25">
      <c r="A24" s="71" t="str">
        <f>IF(ISERROR(MATCH(A23,date_of_per_event,0)),"",INDEX(personal_events,MATCH(A23,date_of_per_event,0)))</f>
        <v/>
      </c>
      <c r="B24" s="71"/>
      <c r="C24" s="72" t="str">
        <f>IF(ISERROR(MATCH(C23,date_of_per_event,0)),"",INDEX(personal_events,MATCH(C23,date_of_per_event,0)))</f>
        <v/>
      </c>
      <c r="D24" s="72"/>
      <c r="E24" s="72" t="str">
        <f>IF(ISERROR(MATCH(E23,date_of_per_event,0)),"",INDEX(personal_events,MATCH(E23,date_of_per_event,0)))</f>
        <v/>
      </c>
      <c r="F24" s="72"/>
      <c r="G24" s="72" t="str">
        <f>IF(ISERROR(MATCH(G23,date_of_per_event,0)),"",INDEX(personal_events,MATCH(G23,date_of_per_event,0)))</f>
        <v/>
      </c>
      <c r="H24" s="72"/>
      <c r="I24" s="72" t="str">
        <f>IF(ISERROR(MATCH(I23,date_of_per_event,0)),"",INDEX(personal_events,MATCH(I23,date_of_per_event,0)))</f>
        <v/>
      </c>
      <c r="J24" s="72"/>
      <c r="K24" s="72" t="str">
        <f>IF(ISERROR(MATCH(K23,date_of_per_event,0)),"",INDEX(personal_events,MATCH(K23,date_of_per_event,0)))</f>
        <v/>
      </c>
      <c r="L24" s="72"/>
      <c r="M24" s="73" t="str">
        <f>IF(ISERROR(MATCH(M23,date_of_per_event,0)),"",INDEX(personal_events,MATCH(M23,date_of_per_event,0)))</f>
        <v/>
      </c>
      <c r="N24" s="73"/>
    </row>
    <row r="25" spans="1:17" s="26" customFormat="1" ht="21" customHeight="1" x14ac:dyDescent="0.25">
      <c r="A25" s="71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73"/>
    </row>
    <row r="26" spans="1:17" s="26" customFormat="1" ht="21" customHeight="1" x14ac:dyDescent="0.25">
      <c r="A26" s="89"/>
      <c r="B26" s="89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76"/>
    </row>
    <row r="27" spans="1:17" ht="6.95" customHeight="1" x14ac:dyDescent="0.25">
      <c r="A27" s="79"/>
      <c r="B27" s="79"/>
      <c r="C27" s="79"/>
      <c r="D27" s="32"/>
      <c r="E27" s="1"/>
      <c r="F27" s="1"/>
      <c r="G27" s="1"/>
      <c r="H27" s="1"/>
      <c r="I27" s="1"/>
      <c r="J27" s="1"/>
      <c r="K27" s="79"/>
      <c r="L27" s="79"/>
      <c r="M27" s="79"/>
      <c r="N27" s="32"/>
    </row>
    <row r="28" spans="1:17" ht="18" customHeight="1" x14ac:dyDescent="0.25">
      <c r="A28" s="79"/>
      <c r="B28" s="79"/>
      <c r="C28" s="79"/>
      <c r="D28" s="32"/>
      <c r="E28" s="84" t="s">
        <v>35</v>
      </c>
      <c r="F28" s="84"/>
      <c r="G28" s="84"/>
      <c r="H28" s="84"/>
      <c r="I28" s="84"/>
      <c r="J28" s="84"/>
      <c r="K28" s="79"/>
      <c r="L28" s="79"/>
      <c r="M28" s="79"/>
      <c r="N28" s="32"/>
    </row>
    <row r="29" spans="1:17" ht="18" customHeight="1" x14ac:dyDescent="0.25">
      <c r="A29" s="79"/>
      <c r="B29" s="79"/>
      <c r="C29" s="79"/>
      <c r="D29" s="32"/>
      <c r="E29" s="85"/>
      <c r="F29" s="86"/>
      <c r="G29" s="86"/>
      <c r="H29" s="86"/>
      <c r="I29" s="86"/>
      <c r="J29" s="87"/>
      <c r="K29" s="79"/>
      <c r="L29" s="79"/>
      <c r="M29" s="79"/>
      <c r="N29" s="32"/>
      <c r="Q29" s="1"/>
    </row>
    <row r="30" spans="1:17" s="27" customFormat="1" ht="18" customHeight="1" x14ac:dyDescent="0.25">
      <c r="A30" s="79"/>
      <c r="B30" s="79"/>
      <c r="C30" s="79"/>
      <c r="D30" s="32"/>
      <c r="E30" s="92"/>
      <c r="F30" s="93"/>
      <c r="G30" s="93"/>
      <c r="H30" s="93"/>
      <c r="I30" s="93"/>
      <c r="J30" s="94"/>
      <c r="K30" s="79"/>
      <c r="L30" s="79"/>
      <c r="M30" s="79"/>
      <c r="N30" s="32"/>
    </row>
    <row r="31" spans="1:17" ht="18" customHeight="1" x14ac:dyDescent="0.25">
      <c r="A31" s="79"/>
      <c r="B31" s="79"/>
      <c r="C31" s="79"/>
      <c r="D31" s="32"/>
      <c r="E31" s="92"/>
      <c r="F31" s="93"/>
      <c r="G31" s="93"/>
      <c r="H31" s="93"/>
      <c r="I31" s="93"/>
      <c r="J31" s="94"/>
      <c r="K31" s="79"/>
      <c r="L31" s="79"/>
      <c r="M31" s="79"/>
      <c r="N31" s="32"/>
    </row>
    <row r="32" spans="1:17" ht="18" customHeight="1" x14ac:dyDescent="0.25">
      <c r="A32" s="79"/>
      <c r="B32" s="79"/>
      <c r="C32" s="79"/>
      <c r="D32" s="32"/>
      <c r="E32" s="91"/>
      <c r="F32" s="91"/>
      <c r="G32" s="91"/>
      <c r="H32" s="91"/>
      <c r="I32" s="91"/>
      <c r="J32" s="91"/>
      <c r="K32" s="79"/>
      <c r="L32" s="79"/>
      <c r="M32" s="79"/>
      <c r="N32" s="32"/>
    </row>
    <row r="33" spans="1:14" ht="18" customHeight="1" x14ac:dyDescent="0.25">
      <c r="A33" s="79"/>
      <c r="B33" s="79"/>
      <c r="C33" s="79"/>
      <c r="D33" s="32"/>
      <c r="E33" s="92"/>
      <c r="F33" s="93"/>
      <c r="G33" s="93"/>
      <c r="H33" s="93"/>
      <c r="I33" s="93"/>
      <c r="J33" s="94"/>
      <c r="K33" s="79"/>
      <c r="L33" s="79"/>
      <c r="M33" s="79"/>
      <c r="N33" s="32"/>
    </row>
    <row r="34" spans="1:14" ht="18" customHeight="1" x14ac:dyDescent="0.25">
      <c r="A34" s="32"/>
      <c r="B34" s="32"/>
      <c r="C34" s="32"/>
      <c r="D34" s="32"/>
      <c r="E34" s="95"/>
      <c r="F34" s="96"/>
      <c r="G34" s="96"/>
      <c r="H34" s="96"/>
      <c r="I34" s="96"/>
      <c r="J34" s="97"/>
      <c r="K34" s="32"/>
      <c r="L34" s="32"/>
      <c r="M34" s="32"/>
      <c r="N34" s="32"/>
    </row>
    <row r="35" spans="1:14" s="19" customFormat="1" ht="18" customHeight="1" x14ac:dyDescent="0.2">
      <c r="A35" s="80" t="s">
        <v>86</v>
      </c>
      <c r="B35" s="80"/>
      <c r="C35" s="80"/>
      <c r="D35" s="80"/>
      <c r="E35" s="33"/>
      <c r="F35" s="33"/>
      <c r="G35" s="33"/>
      <c r="H35" s="33"/>
      <c r="I35" s="33"/>
      <c r="J35" s="33"/>
      <c r="K35" s="81" t="str">
        <f ca="1">"© "&amp;YEAR(TODAY())&amp;" Spreadsheet123 LTD. All rights reserved"</f>
        <v>© 2017 Spreadsheet123 LTD. All rights reserved</v>
      </c>
      <c r="L35" s="81"/>
      <c r="M35" s="81"/>
      <c r="N35" s="81"/>
    </row>
  </sheetData>
  <mergeCells count="145">
    <mergeCell ref="A21:B21"/>
    <mergeCell ref="C21:D21"/>
    <mergeCell ref="E21:F21"/>
    <mergeCell ref="G21:H21"/>
    <mergeCell ref="I21:J21"/>
    <mergeCell ref="K21:L21"/>
    <mergeCell ref="M21:N21"/>
    <mergeCell ref="A20:B20"/>
    <mergeCell ref="A25:B25"/>
    <mergeCell ref="C25:D25"/>
    <mergeCell ref="E25:F25"/>
    <mergeCell ref="G25:H25"/>
    <mergeCell ref="A24:B24"/>
    <mergeCell ref="C24:D24"/>
    <mergeCell ref="E24:F24"/>
    <mergeCell ref="G24:H24"/>
    <mergeCell ref="C22:D22"/>
    <mergeCell ref="C20:D20"/>
    <mergeCell ref="E20:F20"/>
    <mergeCell ref="G20:H20"/>
    <mergeCell ref="C16:D16"/>
    <mergeCell ref="E16:F16"/>
    <mergeCell ref="G16:H16"/>
    <mergeCell ref="C17:D17"/>
    <mergeCell ref="E17:F17"/>
    <mergeCell ref="G17:H17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C9:D9"/>
    <mergeCell ref="E9:F9"/>
    <mergeCell ref="G9:H9"/>
    <mergeCell ref="C8:D8"/>
    <mergeCell ref="E8:F8"/>
    <mergeCell ref="I9:J9"/>
    <mergeCell ref="I8:J8"/>
    <mergeCell ref="M18:N18"/>
    <mergeCell ref="M14:N14"/>
    <mergeCell ref="M17:N17"/>
    <mergeCell ref="M16:N16"/>
    <mergeCell ref="I16:J16"/>
    <mergeCell ref="C12:D12"/>
    <mergeCell ref="E12:F12"/>
    <mergeCell ref="G12:H12"/>
    <mergeCell ref="I17:J17"/>
    <mergeCell ref="C13:D13"/>
    <mergeCell ref="M10:N10"/>
    <mergeCell ref="C18:D18"/>
    <mergeCell ref="G13:H13"/>
    <mergeCell ref="I13:J13"/>
    <mergeCell ref="M6:N6"/>
    <mergeCell ref="M8:N8"/>
    <mergeCell ref="M13:N13"/>
    <mergeCell ref="I12:J12"/>
    <mergeCell ref="K12:L12"/>
    <mergeCell ref="M12:N12"/>
    <mergeCell ref="K9:L9"/>
    <mergeCell ref="M9:N9"/>
    <mergeCell ref="K6:L6"/>
    <mergeCell ref="K8:L8"/>
    <mergeCell ref="K22:L22"/>
    <mergeCell ref="K26:L26"/>
    <mergeCell ref="M26:N26"/>
    <mergeCell ref="M22:N22"/>
    <mergeCell ref="K25:L25"/>
    <mergeCell ref="M25:N25"/>
    <mergeCell ref="K24:L24"/>
    <mergeCell ref="M24:N24"/>
    <mergeCell ref="K10:L10"/>
    <mergeCell ref="K14:L14"/>
    <mergeCell ref="K18:L18"/>
    <mergeCell ref="K13:L13"/>
    <mergeCell ref="K17:L17"/>
    <mergeCell ref="K16:L16"/>
    <mergeCell ref="K20:L20"/>
    <mergeCell ref="M20:N20"/>
    <mergeCell ref="G26:H26"/>
    <mergeCell ref="I6:J6"/>
    <mergeCell ref="I10:J10"/>
    <mergeCell ref="I14:J14"/>
    <mergeCell ref="I18:J18"/>
    <mergeCell ref="I22:J22"/>
    <mergeCell ref="I26:J26"/>
    <mergeCell ref="I20:J20"/>
    <mergeCell ref="I25:J25"/>
    <mergeCell ref="I24:J24"/>
    <mergeCell ref="E32:J32"/>
    <mergeCell ref="E33:J33"/>
    <mergeCell ref="E34:J34"/>
    <mergeCell ref="C14:D14"/>
    <mergeCell ref="A6:B6"/>
    <mergeCell ref="A10:B10"/>
    <mergeCell ref="A14:B14"/>
    <mergeCell ref="A18:B18"/>
    <mergeCell ref="A8:B8"/>
    <mergeCell ref="A13:B13"/>
    <mergeCell ref="A17:B17"/>
    <mergeCell ref="A16:B16"/>
    <mergeCell ref="A9:B9"/>
    <mergeCell ref="A12:B12"/>
    <mergeCell ref="E6:F6"/>
    <mergeCell ref="E10:F10"/>
    <mergeCell ref="E14:F14"/>
    <mergeCell ref="E18:F18"/>
    <mergeCell ref="G6:H6"/>
    <mergeCell ref="G10:H10"/>
    <mergeCell ref="G14:H14"/>
    <mergeCell ref="G18:H18"/>
    <mergeCell ref="G8:H8"/>
    <mergeCell ref="E13:F13"/>
    <mergeCell ref="C26:D26"/>
    <mergeCell ref="E22:F22"/>
    <mergeCell ref="E26:F26"/>
    <mergeCell ref="G22:H22"/>
    <mergeCell ref="A1:N1"/>
    <mergeCell ref="A27:C33"/>
    <mergeCell ref="K27:M33"/>
    <mergeCell ref="A35:D35"/>
    <mergeCell ref="K35:N35"/>
    <mergeCell ref="I2:J2"/>
    <mergeCell ref="K2:L2"/>
    <mergeCell ref="M2:N2"/>
    <mergeCell ref="E28:J28"/>
    <mergeCell ref="E29:J29"/>
    <mergeCell ref="E30:J30"/>
    <mergeCell ref="E31:J31"/>
    <mergeCell ref="A2:B2"/>
    <mergeCell ref="C2:D2"/>
    <mergeCell ref="E2:F2"/>
    <mergeCell ref="G2:H2"/>
    <mergeCell ref="A22:B22"/>
    <mergeCell ref="A26:B26"/>
    <mergeCell ref="C6:D6"/>
    <mergeCell ref="C10:D10"/>
  </mergeCells>
  <phoneticPr fontId="2" type="noConversion"/>
  <conditionalFormatting sqref="A15:B18">
    <cfRule type="expression" dxfId="562" priority="1" stopIfTrue="1">
      <formula>LEN(TRIM($A$15))=0</formula>
    </cfRule>
    <cfRule type="expression" dxfId="561" priority="2" stopIfTrue="1">
      <formula>$A$2="Sun"</formula>
    </cfRule>
  </conditionalFormatting>
  <conditionalFormatting sqref="A19:B22">
    <cfRule type="expression" dxfId="560" priority="3" stopIfTrue="1">
      <formula>LEN(TRIM($A$19))=0</formula>
    </cfRule>
    <cfRule type="expression" dxfId="559" priority="4" stopIfTrue="1">
      <formula>$A$2="Sun"</formula>
    </cfRule>
  </conditionalFormatting>
  <conditionalFormatting sqref="A23:B26">
    <cfRule type="expression" dxfId="558" priority="5" stopIfTrue="1">
      <formula>LEN(TRIM($A$23))=0</formula>
    </cfRule>
    <cfRule type="expression" dxfId="557" priority="6" stopIfTrue="1">
      <formula>$A$2="Sun"</formula>
    </cfRule>
  </conditionalFormatting>
  <conditionalFormatting sqref="C23:D26">
    <cfRule type="expression" dxfId="556" priority="7" stopIfTrue="1">
      <formula>LEN(TRIM($C$23))=0</formula>
    </cfRule>
  </conditionalFormatting>
  <conditionalFormatting sqref="C19:D22">
    <cfRule type="expression" dxfId="555" priority="8" stopIfTrue="1">
      <formula>LEN(TRIM($C$19))=0</formula>
    </cfRule>
  </conditionalFormatting>
  <conditionalFormatting sqref="C15:D18">
    <cfRule type="expression" dxfId="554" priority="9" stopIfTrue="1">
      <formula>LEN(TRIM($C$15))=0</formula>
    </cfRule>
  </conditionalFormatting>
  <conditionalFormatting sqref="E23:F26">
    <cfRule type="expression" dxfId="553" priority="10" stopIfTrue="1">
      <formula>LEN(TRIM($E$23))=0</formula>
    </cfRule>
  </conditionalFormatting>
  <conditionalFormatting sqref="E19:F22">
    <cfRule type="expression" dxfId="552" priority="11" stopIfTrue="1">
      <formula>LEN(TRIM($E$19))=0</formula>
    </cfRule>
  </conditionalFormatting>
  <conditionalFormatting sqref="E15:F18">
    <cfRule type="expression" dxfId="551" priority="12" stopIfTrue="1">
      <formula>LEN(TRIM($E$15))=0</formula>
    </cfRule>
  </conditionalFormatting>
  <conditionalFormatting sqref="G23:H26">
    <cfRule type="expression" dxfId="550" priority="13" stopIfTrue="1">
      <formula>LEN(TRIM($G$23))=0</formula>
    </cfRule>
  </conditionalFormatting>
  <conditionalFormatting sqref="G19:H22">
    <cfRule type="expression" dxfId="549" priority="14" stopIfTrue="1">
      <formula>LEN(TRIM($G$19))=0</formula>
    </cfRule>
  </conditionalFormatting>
  <conditionalFormatting sqref="G15:H18">
    <cfRule type="expression" dxfId="548" priority="15" stopIfTrue="1">
      <formula>LEN(TRIM($G$15))=0</formula>
    </cfRule>
  </conditionalFormatting>
  <conditionalFormatting sqref="I23:J26">
    <cfRule type="expression" dxfId="547" priority="16" stopIfTrue="1">
      <formula>LEN(TRIM($I$23))=0</formula>
    </cfRule>
  </conditionalFormatting>
  <conditionalFormatting sqref="I19:J22">
    <cfRule type="expression" dxfId="546" priority="17" stopIfTrue="1">
      <formula>LEN(TRIM($I$19))=0</formula>
    </cfRule>
  </conditionalFormatting>
  <conditionalFormatting sqref="I15:J18">
    <cfRule type="expression" dxfId="545" priority="18" stopIfTrue="1">
      <formula>LEN(TRIM($I$15))=0</formula>
    </cfRule>
  </conditionalFormatting>
  <conditionalFormatting sqref="K23:L26">
    <cfRule type="expression" dxfId="544" priority="19" stopIfTrue="1">
      <formula>LEN(TRIM($K$23))=0</formula>
    </cfRule>
    <cfRule type="expression" dxfId="543" priority="20" stopIfTrue="1">
      <formula>$K$2="Sat"</formula>
    </cfRule>
  </conditionalFormatting>
  <conditionalFormatting sqref="K15:L18">
    <cfRule type="expression" dxfId="542" priority="21" stopIfTrue="1">
      <formula>LEN(TRIM($K$15))=0</formula>
    </cfRule>
    <cfRule type="expression" dxfId="541" priority="22" stopIfTrue="1">
      <formula>$K$2="Sat"</formula>
    </cfRule>
  </conditionalFormatting>
  <conditionalFormatting sqref="K19:L22">
    <cfRule type="expression" dxfId="540" priority="23" stopIfTrue="1">
      <formula>LEN(TRIM($K$19))=0</formula>
    </cfRule>
    <cfRule type="expression" dxfId="539" priority="24" stopIfTrue="1">
      <formula>$K$2="Sat"</formula>
    </cfRule>
  </conditionalFormatting>
  <conditionalFormatting sqref="M15:N18">
    <cfRule type="expression" dxfId="538" priority="25" stopIfTrue="1">
      <formula>LEN(TRIM($M$15))=0</formula>
    </cfRule>
  </conditionalFormatting>
  <conditionalFormatting sqref="M19:N22">
    <cfRule type="expression" dxfId="537" priority="26" stopIfTrue="1">
      <formula>LEN(TRIM($M$19))=0</formula>
    </cfRule>
  </conditionalFormatting>
  <conditionalFormatting sqref="M23:N26">
    <cfRule type="expression" dxfId="536" priority="27" stopIfTrue="1">
      <formula>LEN(TRIM($M$23))=0</formula>
    </cfRule>
  </conditionalFormatting>
  <conditionalFormatting sqref="K2:L2">
    <cfRule type="expression" dxfId="535" priority="28" stopIfTrue="1">
      <formula>$K$2="Sat"</formula>
    </cfRule>
  </conditionalFormatting>
  <conditionalFormatting sqref="A3:B6">
    <cfRule type="expression" dxfId="534" priority="29" stopIfTrue="1">
      <formula>LEN(TRIM($A$3))=0</formula>
    </cfRule>
    <cfRule type="expression" dxfId="533" priority="30" stopIfTrue="1">
      <formula>$A$2="Sun"</formula>
    </cfRule>
  </conditionalFormatting>
  <conditionalFormatting sqref="A7:B10">
    <cfRule type="expression" dxfId="532" priority="31" stopIfTrue="1">
      <formula>LEN(TRIM($A$7))=0</formula>
    </cfRule>
    <cfRule type="expression" dxfId="531" priority="32" stopIfTrue="1">
      <formula>$A$2="Sun"</formula>
    </cfRule>
  </conditionalFormatting>
  <conditionalFormatting sqref="A11:B14">
    <cfRule type="expression" dxfId="530" priority="33" stopIfTrue="1">
      <formula>LEN(TRIM($A$11))=0</formula>
    </cfRule>
    <cfRule type="expression" dxfId="529" priority="34" stopIfTrue="1">
      <formula>$A$2="Sun"</formula>
    </cfRule>
  </conditionalFormatting>
  <conditionalFormatting sqref="C3:D6">
    <cfRule type="expression" dxfId="528" priority="35" stopIfTrue="1">
      <formula>LEN(TRIM($C$3))=0</formula>
    </cfRule>
  </conditionalFormatting>
  <conditionalFormatting sqref="C11:D14">
    <cfRule type="expression" dxfId="527" priority="36" stopIfTrue="1">
      <formula>LEN(TRIM($C$11))=0</formula>
    </cfRule>
  </conditionalFormatting>
  <conditionalFormatting sqref="C7:D10">
    <cfRule type="expression" dxfId="526" priority="37" stopIfTrue="1">
      <formula>LEN(TRIM($C$7))=0</formula>
    </cfRule>
  </conditionalFormatting>
  <conditionalFormatting sqref="E11:F14">
    <cfRule type="expression" dxfId="525" priority="38" stopIfTrue="1">
      <formula>LEN(TRIM($E$11))=0</formula>
    </cfRule>
  </conditionalFormatting>
  <conditionalFormatting sqref="E7:F10">
    <cfRule type="expression" dxfId="524" priority="39" stopIfTrue="1">
      <formula>LEN(TRIM($E$7))=0</formula>
    </cfRule>
  </conditionalFormatting>
  <conditionalFormatting sqref="E3:F6">
    <cfRule type="expression" dxfId="523" priority="40" stopIfTrue="1">
      <formula>LEN(TRIM($E$3))=0</formula>
    </cfRule>
  </conditionalFormatting>
  <conditionalFormatting sqref="G11:H14">
    <cfRule type="expression" dxfId="522" priority="41" stopIfTrue="1">
      <formula>LEN(TRIM($G$11))=0</formula>
    </cfRule>
  </conditionalFormatting>
  <conditionalFormatting sqref="G7:H10">
    <cfRule type="expression" dxfId="521" priority="42" stopIfTrue="1">
      <formula>LEN(TRIM($G$7))=0</formula>
    </cfRule>
  </conditionalFormatting>
  <conditionalFormatting sqref="G3:H6">
    <cfRule type="expression" dxfId="520" priority="43" stopIfTrue="1">
      <formula>LEN(TRIM($G$3))=0</formula>
    </cfRule>
  </conditionalFormatting>
  <conditionalFormatting sqref="I11:J14">
    <cfRule type="expression" dxfId="519" priority="44" stopIfTrue="1">
      <formula>LEN(TRIM($I$11))=0</formula>
    </cfRule>
  </conditionalFormatting>
  <conditionalFormatting sqref="I7:J10">
    <cfRule type="expression" dxfId="518" priority="45" stopIfTrue="1">
      <formula>LEN(TRIM($I$7))=0</formula>
    </cfRule>
  </conditionalFormatting>
  <conditionalFormatting sqref="I3:J6">
    <cfRule type="expression" dxfId="517" priority="46" stopIfTrue="1">
      <formula>LEN(TRIM($I$3))=0</formula>
    </cfRule>
  </conditionalFormatting>
  <conditionalFormatting sqref="K11:L14">
    <cfRule type="expression" dxfId="516" priority="47" stopIfTrue="1">
      <formula>LEN(TRIM($K$11))=0</formula>
    </cfRule>
    <cfRule type="expression" dxfId="515" priority="48" stopIfTrue="1">
      <formula>$K$2="Sat"</formula>
    </cfRule>
  </conditionalFormatting>
  <conditionalFormatting sqref="K7:L10">
    <cfRule type="expression" dxfId="514" priority="49" stopIfTrue="1">
      <formula>LEN(TRIM($K$7))=0</formula>
    </cfRule>
    <cfRule type="expression" dxfId="513" priority="50" stopIfTrue="1">
      <formula>$K$2="Sat"</formula>
    </cfRule>
  </conditionalFormatting>
  <conditionalFormatting sqref="K3:L6">
    <cfRule type="expression" dxfId="512" priority="51" stopIfTrue="1">
      <formula>LEN(TRIM($K$3))=0</formula>
    </cfRule>
    <cfRule type="expression" dxfId="511" priority="52" stopIfTrue="1">
      <formula>$K$2="Sat"</formula>
    </cfRule>
  </conditionalFormatting>
  <conditionalFormatting sqref="A2:B2">
    <cfRule type="expression" dxfId="510" priority="53" stopIfTrue="1">
      <formula>$A$2="Sun"</formula>
    </cfRule>
  </conditionalFormatting>
  <conditionalFormatting sqref="M3:N6">
    <cfRule type="expression" dxfId="509" priority="54" stopIfTrue="1">
      <formula>LEN(TRIM($M$3))=0</formula>
    </cfRule>
  </conditionalFormatting>
  <conditionalFormatting sqref="M7:N10">
    <cfRule type="expression" dxfId="508" priority="55" stopIfTrue="1">
      <formula>LEN(TRIM($M$7))=0</formula>
    </cfRule>
  </conditionalFormatting>
  <conditionalFormatting sqref="M11:N14">
    <cfRule type="expression" dxfId="507" priority="56" stopIfTrue="1">
      <formula>LEN(TRIM($M$11))=0</formula>
    </cfRule>
  </conditionalFormatting>
  <hyperlinks>
    <hyperlink ref="A35" r:id="rId1" display="www.spreadsheet123.com/calendars-organisers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0" orientation="landscape" r:id="rId2"/>
  <headerFooter alignWithMargins="0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Q35"/>
  <sheetViews>
    <sheetView showGridLines="0" workbookViewId="0">
      <selection sqref="A1:N1"/>
    </sheetView>
  </sheetViews>
  <sheetFormatPr defaultRowHeight="14.25" x14ac:dyDescent="0.25"/>
  <cols>
    <col min="1" max="1" width="4.7109375" style="2" customWidth="1"/>
    <col min="2" max="2" width="20.7109375" style="2" customWidth="1"/>
    <col min="3" max="3" width="4.7109375" style="2" customWidth="1"/>
    <col min="4" max="4" width="20.7109375" style="2" customWidth="1"/>
    <col min="5" max="5" width="4.7109375" style="2" customWidth="1"/>
    <col min="6" max="6" width="20.7109375" style="2" customWidth="1"/>
    <col min="7" max="7" width="4.7109375" style="2" customWidth="1"/>
    <col min="8" max="8" width="20.7109375" style="2" customWidth="1"/>
    <col min="9" max="9" width="4.7109375" style="2" customWidth="1"/>
    <col min="10" max="10" width="20.7109375" style="2" customWidth="1"/>
    <col min="11" max="11" width="4.7109375" style="2" customWidth="1"/>
    <col min="12" max="12" width="20.7109375" style="2" customWidth="1"/>
    <col min="13" max="13" width="4.7109375" style="2" customWidth="1"/>
    <col min="14" max="14" width="20.7109375" style="2" customWidth="1"/>
    <col min="15" max="15" width="1.7109375" style="2" customWidth="1"/>
    <col min="16" max="16384" width="9.140625" style="2"/>
  </cols>
  <sheetData>
    <row r="1" spans="1:14" ht="38.25" thickBot="1" x14ac:dyDescent="0.3">
      <c r="A1" s="90">
        <f>DATE(Year,Month+3,1)</f>
        <v>42826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30.75" thickTop="1" x14ac:dyDescent="0.25">
      <c r="A2" s="82" t="str">
        <f>IF(Start_Day=2,"Mon","Sun")</f>
        <v>Sun</v>
      </c>
      <c r="B2" s="82"/>
      <c r="C2" s="82" t="str">
        <f>IF(Start_Day=2,"Tue","Mon")</f>
        <v>Mon</v>
      </c>
      <c r="D2" s="82"/>
      <c r="E2" s="82" t="str">
        <f>IF(Start_Day=2,"Wed","Tue")</f>
        <v>Tue</v>
      </c>
      <c r="F2" s="82"/>
      <c r="G2" s="82" t="str">
        <f>IF(Start_Day=2,"Thu","Wed")</f>
        <v>Wed</v>
      </c>
      <c r="H2" s="82"/>
      <c r="I2" s="82" t="str">
        <f>IF(Start_Day=2,"Fri","Thu")</f>
        <v>Thu</v>
      </c>
      <c r="J2" s="82"/>
      <c r="K2" s="82" t="str">
        <f>IF(Start_Day=2,"Sat","Fri")</f>
        <v>Fri</v>
      </c>
      <c r="L2" s="82"/>
      <c r="M2" s="83" t="str">
        <f>IF(Start_Day=2,"Sun","Sat")</f>
        <v>Sat</v>
      </c>
      <c r="N2" s="83"/>
    </row>
    <row r="3" spans="1:14" ht="21" customHeight="1" x14ac:dyDescent="0.25">
      <c r="A3" s="30" t="str">
        <f>IF(MONTH($A$1)&lt;&gt;MONTH($A$1-WEEKDAY($A$1,Start_Day)+(COLUMN(A3)-COLUMN($A$3)+1)),"",$A$1-WEEKDAY($A$1,Start_Day)+(COLUMN(A3)-COLUMN($A$3)+1))</f>
        <v/>
      </c>
      <c r="B3" s="28" t="str">
        <f>IF(ISERROR(MATCH(A3,date_of_event,0)),"",INDEX(events,MATCH(A3,date_of_event,0)))</f>
        <v/>
      </c>
      <c r="C3" s="30" t="str">
        <f>IF(MONTH($A$1)&lt;&gt;MONTH($A$1-WEEKDAY($A$1,Start_Day)+(COLUMN(B3)-COLUMN($A$3)+1)),"",$A$1-WEEKDAY($A$1,Start_Day)+(COLUMN(B3)-COLUMN($A$3)+1))</f>
        <v/>
      </c>
      <c r="D3" s="28" t="str">
        <f>IF(ISERROR(MATCH(C3,date_of_event,0)),"",INDEX(events,MATCH(C3,date_of_event,0)))</f>
        <v/>
      </c>
      <c r="E3" s="30" t="str">
        <f>IF(MONTH($A$1)&lt;&gt;MONTH($A$1-WEEKDAY($A$1,Start_Day)+(COLUMN(C3)-COLUMN($A$3)+1)),"",$A$1-WEEKDAY($A$1,Start_Day)+(COLUMN(C3)-COLUMN($A$3)+1))</f>
        <v/>
      </c>
      <c r="F3" s="28" t="str">
        <f>IF(ISERROR(MATCH(E3,date_of_event,0)),"",INDEX(events,MATCH(E3,date_of_event,0)))</f>
        <v/>
      </c>
      <c r="G3" s="30" t="str">
        <f>IF(MONTH($A$1)&lt;&gt;MONTH($A$1-WEEKDAY($A$1,Start_Day)+(COLUMN(D3)-COLUMN($A$3)+1)),"",$A$1-WEEKDAY($A$1,Start_Day)+(COLUMN(D3)-COLUMN($A$3)+1))</f>
        <v/>
      </c>
      <c r="H3" s="28" t="str">
        <f>IF(ISERROR(MATCH(G3,date_of_event,0)),"",INDEX(events,MATCH(G3,date_of_event,0)))</f>
        <v/>
      </c>
      <c r="I3" s="30" t="str">
        <f>IF(MONTH($A$1)&lt;&gt;MONTH($A$1-WEEKDAY($A$1,Start_Day)+(COLUMN(E3)-COLUMN($A$3)+1)),"",$A$1-WEEKDAY($A$1,Start_Day)+(COLUMN(E3)-COLUMN($A$3)+1))</f>
        <v/>
      </c>
      <c r="J3" s="28" t="str">
        <f>IF(ISERROR(MATCH(I3,date_of_event,0)),"",INDEX(events,MATCH(I3,date_of_event,0)))</f>
        <v/>
      </c>
      <c r="K3" s="30" t="str">
        <f>IF(MONTH($A$1)&lt;&gt;MONTH($A$1-WEEKDAY($A$1,Start_Day)+(COLUMN(F3)-COLUMN($A$3)+1)),"",$A$1-WEEKDAY($A$1,Start_Day)+(COLUMN(F3)-COLUMN($A$3)+1))</f>
        <v/>
      </c>
      <c r="L3" s="28" t="str">
        <f>IF(ISERROR(MATCH(K3,date_of_event,0)),"",INDEX(events,MATCH(K3,date_of_event,0)))</f>
        <v/>
      </c>
      <c r="M3" s="31">
        <f>IF(MONTH($A$1)&lt;&gt;MONTH($A$1-WEEKDAY($A$1,Start_Day)+(COLUMN(G3)-COLUMN($A$3)+1)),"",$A$1-WEEKDAY($A$1,Start_Day)+(COLUMN(G3)-COLUMN($A$3)+1))</f>
        <v>42826</v>
      </c>
      <c r="N3" s="29" t="str">
        <f>IF(ISERROR(MATCH(M3,date_of_event,0)),"",INDEX(events,MATCH(M3,date_of_event,0)))</f>
        <v/>
      </c>
    </row>
    <row r="4" spans="1:14" ht="21" customHeight="1" x14ac:dyDescent="0.25">
      <c r="A4" s="72" t="str">
        <f>IF(ISERROR(MATCH(A3,date_of_per_event,0)),"",INDEX(personal_events,MATCH(A3,date_of_per_event,0)))</f>
        <v/>
      </c>
      <c r="B4" s="72"/>
      <c r="C4" s="72" t="str">
        <f>IF(ISERROR(MATCH(C3,date_of_per_event,0)),"",INDEX(personal_events,MATCH(C3,date_of_per_event,0)))</f>
        <v/>
      </c>
      <c r="D4" s="72"/>
      <c r="E4" s="72" t="str">
        <f>IF(ISERROR(MATCH(E3,date_of_per_event,0)),"",INDEX(personal_events,MATCH(E3,date_of_per_event,0)))</f>
        <v/>
      </c>
      <c r="F4" s="74"/>
      <c r="G4" s="72" t="str">
        <f>IF(ISERROR(MATCH(G3,date_of_per_event,0)),"",INDEX(personal_events,MATCH(G3,date_of_per_event,0)))</f>
        <v/>
      </c>
      <c r="H4" s="72"/>
      <c r="I4" s="72" t="str">
        <f>IF(ISERROR(MATCH(I3,date_of_per_event,0)),"",INDEX(personal_events,MATCH(I3,date_of_per_event,0)))</f>
        <v/>
      </c>
      <c r="J4" s="72"/>
      <c r="K4" s="72" t="str">
        <f>IF(ISERROR(MATCH(K3,date_of_per_event,0)),"",INDEX(personal_events,MATCH(K3,date_of_per_event,0)))</f>
        <v/>
      </c>
      <c r="L4" s="72"/>
      <c r="M4" s="73" t="str">
        <f>IF(ISERROR(MATCH(M3,date_of_per_event,0)),"",INDEX(personal_events,MATCH(M3,date_of_per_event,0)))</f>
        <v/>
      </c>
      <c r="N4" s="73"/>
    </row>
    <row r="5" spans="1:14" ht="21" customHeight="1" x14ac:dyDescent="0.25">
      <c r="A5" s="72"/>
      <c r="B5" s="72"/>
      <c r="C5" s="72"/>
      <c r="D5" s="72"/>
      <c r="E5" s="72"/>
      <c r="F5" s="74"/>
      <c r="G5" s="72"/>
      <c r="H5" s="72"/>
      <c r="I5" s="72"/>
      <c r="J5" s="72"/>
      <c r="K5" s="72"/>
      <c r="L5" s="72"/>
      <c r="M5" s="73"/>
      <c r="N5" s="73"/>
    </row>
    <row r="6" spans="1:14" ht="21" customHeight="1" x14ac:dyDescent="0.25">
      <c r="A6" s="75"/>
      <c r="B6" s="75"/>
      <c r="C6" s="75"/>
      <c r="D6" s="75"/>
      <c r="E6" s="75"/>
      <c r="F6" s="88"/>
      <c r="G6" s="75"/>
      <c r="H6" s="75"/>
      <c r="I6" s="75"/>
      <c r="J6" s="75"/>
      <c r="K6" s="75"/>
      <c r="L6" s="75"/>
      <c r="M6" s="76"/>
      <c r="N6" s="76"/>
    </row>
    <row r="7" spans="1:14" ht="21" customHeight="1" x14ac:dyDescent="0.25">
      <c r="A7" s="30">
        <f>IF(MONTH($A$1)&lt;&gt;MONTH($A$1-WEEKDAY($A$1,Start_Day)+(COLUMN(A7)-COLUMN($A$7)+8)),"",$A$1-WEEKDAY($A$1,Start_Day)+(COLUMN(A7)-COLUMN($A$7)+8))</f>
        <v>42827</v>
      </c>
      <c r="B7" s="28" t="str">
        <f>IF(ISERROR(MATCH(A7,date_of_event,0)),"",INDEX(events,MATCH(A7,date_of_event,0)))</f>
        <v/>
      </c>
      <c r="C7" s="30">
        <f>IF(MONTH($A$1)&lt;&gt;MONTH($A$1-WEEKDAY($A$1,Start_Day)+(COLUMN(B7)-COLUMN($A$7)+8)),"",$A$1-WEEKDAY($A$1,Start_Day)+(COLUMN(B7)-COLUMN($A$7)+8))</f>
        <v>42828</v>
      </c>
      <c r="D7" s="28" t="str">
        <f>IF(ISERROR(MATCH(C7,date_of_event,0)),"",INDEX(events,MATCH(C7,date_of_event,0)))</f>
        <v/>
      </c>
      <c r="E7" s="30">
        <f>IF(MONTH($A$1)&lt;&gt;MONTH($A$1-WEEKDAY($A$1,Start_Day)+(COLUMN(C7)-COLUMN($A$7)+8)),"",$A$1-WEEKDAY($A$1,Start_Day)+(COLUMN(C7)-COLUMN($A$7)+8))</f>
        <v>42829</v>
      </c>
      <c r="F7" s="28" t="str">
        <f>IF(ISERROR(MATCH(E7,date_of_event,0)),"",INDEX(events,MATCH(E7,date_of_event,0)))</f>
        <v/>
      </c>
      <c r="G7" s="30">
        <f>IF(MONTH($A$1)&lt;&gt;MONTH($A$1-WEEKDAY($A$1,Start_Day)+(COLUMN(D7)-COLUMN($A$7)+8)),"",$A$1-WEEKDAY($A$1,Start_Day)+(COLUMN(D7)-COLUMN($A$7)+8))</f>
        <v>42830</v>
      </c>
      <c r="H7" s="28" t="str">
        <f>IF(ISERROR(MATCH(G7,date_of_event,0)),"",INDEX(events,MATCH(G7,date_of_event,0)))</f>
        <v/>
      </c>
      <c r="I7" s="30">
        <f>IF(MONTH($A$1)&lt;&gt;MONTH($A$1-WEEKDAY($A$1,Start_Day)+(COLUMN(E7)-COLUMN($A$7)+8)),"",$A$1-WEEKDAY($A$1,Start_Day)+(COLUMN(E7)-COLUMN($A$7)+8))</f>
        <v>42831</v>
      </c>
      <c r="J7" s="28" t="str">
        <f>IF(ISERROR(MATCH(I7,date_of_event,0)),"",INDEX(events,MATCH(I7,date_of_event,0)))</f>
        <v/>
      </c>
      <c r="K7" s="30">
        <f>IF(MONTH($A$1)&lt;&gt;MONTH($A$1-WEEKDAY($A$1,Start_Day)+(COLUMN(F7)-COLUMN($A$7)+8)),"",$A$1-WEEKDAY($A$1,Start_Day)+(COLUMN(F7)-COLUMN($A$7)+8))</f>
        <v>42832</v>
      </c>
      <c r="L7" s="28" t="str">
        <f>IF(ISERROR(MATCH(K7,date_of_event,0)),"",INDEX(events,MATCH(K7,date_of_event,0)))</f>
        <v/>
      </c>
      <c r="M7" s="31">
        <f>IF(MONTH($A$1)&lt;&gt;MONTH($A$1-WEEKDAY($A$1,Start_Day)+(COLUMN(G7)-COLUMN($A$7)+8)),"",$A$1-WEEKDAY($A$1,Start_Day)+(COLUMN(G7)-COLUMN($A$7)+8))</f>
        <v>42833</v>
      </c>
      <c r="N7" s="29" t="str">
        <f>IF(ISERROR(MATCH(M7,date_of_event,0)),"",INDEX(events,MATCH(M7,date_of_event,0)))</f>
        <v/>
      </c>
    </row>
    <row r="8" spans="1:14" s="26" customFormat="1" ht="21" customHeight="1" x14ac:dyDescent="0.25">
      <c r="A8" s="72" t="str">
        <f>IF(ISERROR(MATCH(A7,date_of_per_event,0)),"",INDEX(personal_events,MATCH(A7,date_of_per_event,0)))</f>
        <v/>
      </c>
      <c r="B8" s="72"/>
      <c r="C8" s="72" t="str">
        <f>IF(ISERROR(MATCH(C7,date_of_per_event,0)),"",INDEX(personal_events,MATCH(C7,date_of_per_event,0)))</f>
        <v/>
      </c>
      <c r="D8" s="72"/>
      <c r="E8" s="72" t="str">
        <f>IF(ISERROR(MATCH(E7,date_of_per_event,0)),"",INDEX(personal_events,MATCH(E7,date_of_per_event,0)))</f>
        <v/>
      </c>
      <c r="F8" s="72"/>
      <c r="G8" s="72" t="str">
        <f>IF(ISERROR(MATCH(G7,date_of_per_event,0)),"",INDEX(personal_events,MATCH(G7,date_of_per_event,0)))</f>
        <v/>
      </c>
      <c r="H8" s="72"/>
      <c r="I8" s="72" t="str">
        <f>IF(ISERROR(MATCH(I7,date_of_per_event,0)),"",INDEX(personal_events,MATCH(I7,date_of_per_event,0)))</f>
        <v/>
      </c>
      <c r="J8" s="72"/>
      <c r="K8" s="72" t="str">
        <f>IF(ISERROR(MATCH(K7,date_of_per_event,0)),"",INDEX(personal_events,MATCH(K7,date_of_per_event,0)))</f>
        <v/>
      </c>
      <c r="L8" s="72"/>
      <c r="M8" s="73" t="str">
        <f>IF(ISERROR(MATCH(M7,date_of_per_event,0)),"",INDEX(personal_events,MATCH(M7,date_of_per_event,0)))</f>
        <v/>
      </c>
      <c r="N8" s="73"/>
    </row>
    <row r="9" spans="1:14" s="26" customFormat="1" ht="21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3"/>
    </row>
    <row r="10" spans="1:14" s="26" customFormat="1" ht="21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76"/>
    </row>
    <row r="11" spans="1:14" ht="21" customHeight="1" x14ac:dyDescent="0.25">
      <c r="A11" s="30">
        <f>IF(MONTH($A$1)&lt;&gt;MONTH($A$1-WEEKDAY($A$1,Start_Day)+(COLUMN(A11)-COLUMN($A$11)+15)),"",$A$1-WEEKDAY($A$1,Start_Day)+(COLUMN(A11)-COLUMN($A$11)+15))</f>
        <v>42834</v>
      </c>
      <c r="B11" s="28" t="str">
        <f>IF(ISERROR(MATCH(A11,date_of_event,0)),"",INDEX(events,MATCH(A11,date_of_event,0)))</f>
        <v/>
      </c>
      <c r="C11" s="30">
        <f>IF(MONTH($A$1)&lt;&gt;MONTH($A$1-WEEKDAY($A$1,Start_Day)+(COLUMN(B11)-COLUMN($A$11)+15)),"",$A$1-WEEKDAY($A$1,Start_Day)+(COLUMN(B11)-COLUMN($A$11)+15))</f>
        <v>42835</v>
      </c>
      <c r="D11" s="28" t="str">
        <f>IF(ISERROR(MATCH(C11,date_of_event,0)),"",INDEX(events,MATCH(C11,date_of_event,0)))</f>
        <v/>
      </c>
      <c r="E11" s="30">
        <f>IF(MONTH($A$1)&lt;&gt;MONTH($A$1-WEEKDAY($A$1,Start_Day)+(COLUMN(C11)-COLUMN($A$11)+15)),"",$A$1-WEEKDAY($A$1,Start_Day)+(COLUMN(C11)-COLUMN($A$11)+15))</f>
        <v>42836</v>
      </c>
      <c r="F11" s="28" t="str">
        <f>IF(ISERROR(MATCH(E11,date_of_event,0)),"",INDEX(events,MATCH(E11,date_of_event,0)))</f>
        <v/>
      </c>
      <c r="G11" s="30">
        <f>IF(MONTH($A$1)&lt;&gt;MONTH($A$1-WEEKDAY($A$1,Start_Day)+(COLUMN(D11)-COLUMN($A$11)+15)),"",$A$1-WEEKDAY($A$1,Start_Day)+(COLUMN(D11)-COLUMN($A$11)+15))</f>
        <v>42837</v>
      </c>
      <c r="H11" s="28" t="str">
        <f>IF(ISERROR(MATCH(G11,date_of_event,0)),"",INDEX(events,MATCH(G11,date_of_event,0)))</f>
        <v/>
      </c>
      <c r="I11" s="30">
        <f>IF(MONTH($A$1)&lt;&gt;MONTH($A$1-WEEKDAY($A$1,Start_Day)+(COLUMN(E11)-COLUMN($A$11)+15)),"",$A$1-WEEKDAY($A$1,Start_Day)+(COLUMN(E11)-COLUMN($A$11)+15))</f>
        <v>42838</v>
      </c>
      <c r="J11" s="28" t="str">
        <f>IF(ISERROR(MATCH(I11,date_of_event,0)),"",INDEX(events,MATCH(I11,date_of_event,0)))</f>
        <v/>
      </c>
      <c r="K11" s="30">
        <f>IF(MONTH($A$1)&lt;&gt;MONTH($A$1-WEEKDAY($A$1,Start_Day)+(COLUMN(F11)-COLUMN($A$11)+15)),"",$A$1-WEEKDAY($A$1,Start_Day)+(COLUMN(F11)-COLUMN($A$11)+15))</f>
        <v>42839</v>
      </c>
      <c r="L11" s="28" t="str">
        <f>IF(ISERROR(MATCH(K11,date_of_event,0)),"",INDEX(events,MATCH(K11,date_of_event,0)))</f>
        <v>Good Friday</v>
      </c>
      <c r="M11" s="31">
        <f>IF(MONTH($A$1)&lt;&gt;MONTH($A$1-WEEKDAY($A$1,Start_Day)+(COLUMN(G11)-COLUMN($A$11)+15)),"",$A$1-WEEKDAY($A$1,Start_Day)+(COLUMN(G11)-COLUMN($A$11)+15))</f>
        <v>42840</v>
      </c>
      <c r="N11" s="29" t="str">
        <f>IF(ISERROR(MATCH(M11,date_of_event,0)),"",INDEX(events,MATCH(M11,date_of_event,0)))</f>
        <v/>
      </c>
    </row>
    <row r="12" spans="1:14" s="26" customFormat="1" ht="21" customHeight="1" x14ac:dyDescent="0.25">
      <c r="A12" s="72" t="str">
        <f>IF(ISERROR(MATCH(A11,date_of_per_event,0)),"",INDEX(personal_events,MATCH(A11,date_of_per_event,0)))</f>
        <v/>
      </c>
      <c r="B12" s="72"/>
      <c r="C12" s="72" t="str">
        <f>IF(ISERROR(MATCH(C11,date_of_per_event,0)),"",INDEX(personal_events,MATCH(C11,date_of_per_event,0)))</f>
        <v/>
      </c>
      <c r="D12" s="72"/>
      <c r="E12" s="72" t="str">
        <f>IF(ISERROR(MATCH(E11,date_of_per_event,0)),"",INDEX(personal_events,MATCH(E11,date_of_per_event,0)))</f>
        <v/>
      </c>
      <c r="F12" s="72"/>
      <c r="G12" s="72" t="str">
        <f>IF(ISERROR(MATCH(G11,date_of_per_event,0)),"",INDEX(personal_events,MATCH(G11,date_of_per_event,0)))</f>
        <v/>
      </c>
      <c r="H12" s="72"/>
      <c r="I12" s="72" t="str">
        <f>IF(ISERROR(MATCH(I11,date_of_per_event,0)),"",INDEX(personal_events,MATCH(I11,date_of_per_event,0)))</f>
        <v/>
      </c>
      <c r="J12" s="72"/>
      <c r="K12" s="78" t="str">
        <f>IF(ISERROR(MATCH(K11,date_of_per_event,0)),"",INDEX(personal_events,MATCH(K11,date_of_per_event,0)))</f>
        <v/>
      </c>
      <c r="L12" s="78"/>
      <c r="M12" s="73" t="str">
        <f>IF(ISERROR(MATCH(M11,date_of_per_event,0)),"",INDEX(personal_events,MATCH(M11,date_of_per_event,0)))</f>
        <v/>
      </c>
      <c r="N12" s="73"/>
    </row>
    <row r="13" spans="1:14" s="26" customFormat="1" ht="21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8"/>
      <c r="L13" s="78"/>
      <c r="M13" s="73"/>
      <c r="N13" s="73"/>
    </row>
    <row r="14" spans="1:14" s="26" customFormat="1" ht="21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7"/>
      <c r="L14" s="77"/>
      <c r="M14" s="76"/>
      <c r="N14" s="76"/>
    </row>
    <row r="15" spans="1:14" ht="21" customHeight="1" x14ac:dyDescent="0.25">
      <c r="A15" s="30">
        <f>IF(MONTH($A$1)&lt;&gt;MONTH($A$1-WEEKDAY($A$1,Start_Day)+(COLUMN(A15)-COLUMN($A$15)+22)),"",$A$1-WEEKDAY($A$1,Start_Day)+(COLUMN(A15)-COLUMN($A$15)+22))</f>
        <v>42841</v>
      </c>
      <c r="B15" s="28" t="str">
        <f>IF(ISERROR(MATCH(A15,date_of_event,0)),"",INDEX(events,MATCH(A15,date_of_event,0)))</f>
        <v>Catholic Easter</v>
      </c>
      <c r="C15" s="30">
        <f>IF(MONTH($A$1)&lt;&gt;MONTH($A$1-WEEKDAY($A$1,Start_Day)+(COLUMN(B15)-COLUMN($A$15)+22)),"",$A$1-WEEKDAY($A$1,Start_Day)+(COLUMN(B15)-COLUMN($A$15)+22))</f>
        <v>42842</v>
      </c>
      <c r="D15" s="28" t="str">
        <f>IF(ISERROR(MATCH(C15,date_of_event,0)),"",INDEX(events,MATCH(C15,date_of_event,0)))</f>
        <v>Easter Monday</v>
      </c>
      <c r="E15" s="30">
        <f>IF(MONTH($A$1)&lt;&gt;MONTH($A$1-WEEKDAY($A$1,Start_Day)+(COLUMN(C15)-COLUMN($A$15)+22)),"",$A$1-WEEKDAY($A$1,Start_Day)+(COLUMN(C15)-COLUMN($A$15)+22))</f>
        <v>42843</v>
      </c>
      <c r="F15" s="28" t="str">
        <f>IF(ISERROR(MATCH(E15,date_of_event,0)),"",INDEX(events,MATCH(E15,date_of_event,0)))</f>
        <v/>
      </c>
      <c r="G15" s="30">
        <f>IF(MONTH($A$1)&lt;&gt;MONTH($A$1-WEEKDAY($A$1,Start_Day)+(COLUMN(D15)-COLUMN($A$15)+22)),"",$A$1-WEEKDAY($A$1,Start_Day)+(COLUMN(D15)-COLUMN($A$15)+22))</f>
        <v>42844</v>
      </c>
      <c r="H15" s="28" t="str">
        <f>IF(ISERROR(MATCH(G15,date_of_event,0)),"",INDEX(events,MATCH(G15,date_of_event,0)))</f>
        <v/>
      </c>
      <c r="I15" s="30">
        <f>IF(MONTH($A$1)&lt;&gt;MONTH($A$1-WEEKDAY($A$1,Start_Day)+(COLUMN(E15)-COLUMN($A$15)+22)),"",$A$1-WEEKDAY($A$1,Start_Day)+(COLUMN(E15)-COLUMN($A$15)+22))</f>
        <v>42845</v>
      </c>
      <c r="J15" s="28" t="str">
        <f>IF(ISERROR(MATCH(I15,date_of_event,0)),"",INDEX(events,MATCH(I15,date_of_event,0)))</f>
        <v/>
      </c>
      <c r="K15" s="30">
        <f>IF(MONTH($A$1)&lt;&gt;MONTH($A$1-WEEKDAY($A$1,Start_Day)+(COLUMN(F15)-COLUMN($A$15)+22)),"",$A$1-WEEKDAY($A$1,Start_Day)+(COLUMN(F15)-COLUMN($A$15)+22))</f>
        <v>42846</v>
      </c>
      <c r="L15" s="28" t="str">
        <f>IF(ISERROR(MATCH(K15,date_of_event,0)),"",INDEX(events,MATCH(K15,date_of_event,0)))</f>
        <v/>
      </c>
      <c r="M15" s="31">
        <f>IF(MONTH($A$1)&lt;&gt;MONTH($A$1-WEEKDAY($A$1,Start_Day)+(COLUMN(G15)-COLUMN($A$15)+22)),"",$A$1-WEEKDAY($A$1,Start_Day)+(COLUMN(G15)-COLUMN($A$15)+22))</f>
        <v>42847</v>
      </c>
      <c r="N15" s="29" t="str">
        <f>IF(ISERROR(MATCH(M15,date_of_event,0)),"",INDEX(events,MATCH(M15,date_of_event,0)))</f>
        <v/>
      </c>
    </row>
    <row r="16" spans="1:14" s="26" customFormat="1" ht="21" customHeight="1" x14ac:dyDescent="0.25">
      <c r="A16" s="72" t="str">
        <f>IF(ISERROR(MATCH(A15,date_of_per_event,0)),"",INDEX(personal_events,MATCH(A15,date_of_per_event,0)))</f>
        <v/>
      </c>
      <c r="B16" s="72"/>
      <c r="C16" s="72" t="str">
        <f>IF(ISERROR(MATCH(C15,date_of_per_event,0)),"",INDEX(personal_events,MATCH(C15,date_of_per_event,0)))</f>
        <v/>
      </c>
      <c r="D16" s="72"/>
      <c r="E16" s="72" t="str">
        <f>IF(ISERROR(MATCH(E15,date_of_per_event,0)),"",INDEX(personal_events,MATCH(E15,date_of_per_event,0)))</f>
        <v/>
      </c>
      <c r="F16" s="72"/>
      <c r="G16" s="72" t="str">
        <f>IF(ISERROR(MATCH(G15,date_of_per_event,0)),"",INDEX(personal_events,MATCH(G15,date_of_per_event,0)))</f>
        <v/>
      </c>
      <c r="H16" s="72"/>
      <c r="I16" s="72" t="str">
        <f>IF(ISERROR(MATCH(I15,date_of_per_event,0)),"",INDEX(personal_events,MATCH(I15,date_of_per_event,0)))</f>
        <v/>
      </c>
      <c r="J16" s="72"/>
      <c r="K16" s="72" t="str">
        <f>IF(ISERROR(MATCH(K15,date_of_per_event,0)),"",INDEX(personal_events,MATCH(K15,date_of_per_event,0)))</f>
        <v/>
      </c>
      <c r="L16" s="72"/>
      <c r="M16" s="73" t="str">
        <f>IF(ISERROR(MATCH(M15,date_of_per_event,0)),"",INDEX(personal_events,MATCH(M15,date_of_per_event,0)))</f>
        <v/>
      </c>
      <c r="N16" s="73"/>
    </row>
    <row r="17" spans="1:17" s="26" customFormat="1" ht="21" customHeight="1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  <c r="N17" s="73"/>
    </row>
    <row r="18" spans="1:17" s="26" customFormat="1" ht="21" customHeight="1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76"/>
    </row>
    <row r="19" spans="1:17" ht="21" customHeight="1" x14ac:dyDescent="0.25">
      <c r="A19" s="30">
        <f>IF(MONTH($A$1)&lt;&gt;MONTH($A$1-WEEKDAY($A$1,Start_Day)+(COLUMN(A19)-COLUMN($A$19)+29)),"",$A$1-WEEKDAY($A$1,Start_Day)+(COLUMN(A19)-COLUMN($A$19)+29))</f>
        <v>42848</v>
      </c>
      <c r="B19" s="28" t="str">
        <f>IF(ISERROR(MATCH(A19,date_of_event,0)),"",INDEX(events,MATCH(A19,date_of_event,0)))</f>
        <v/>
      </c>
      <c r="C19" s="30">
        <f>IF(MONTH($A$1)&lt;&gt;MONTH($A$1-WEEKDAY($A$1,Start_Day)+(COLUMN(B19)-COLUMN($A$19)+29)),"",$A$1-WEEKDAY($A$1,Start_Day)+(COLUMN(B19)-COLUMN($A$19)+29))</f>
        <v>42849</v>
      </c>
      <c r="D19" s="28" t="str">
        <f>IF(ISERROR(MATCH(C19,date_of_event,0)),"",INDEX(events,MATCH(C19,date_of_event,0)))</f>
        <v/>
      </c>
      <c r="E19" s="30">
        <f>IF(MONTH($A$1)&lt;&gt;MONTH($A$1-WEEKDAY($A$1,Start_Day)+(COLUMN(C19)-COLUMN($A$19)+29)),"",$A$1-WEEKDAY($A$1,Start_Day)+(COLUMN(C19)-COLUMN($A$19)+29))</f>
        <v>42850</v>
      </c>
      <c r="F19" s="28" t="str">
        <f>IF(ISERROR(MATCH(E19,date_of_event,0)),"",INDEX(events,MATCH(E19,date_of_event,0)))</f>
        <v/>
      </c>
      <c r="G19" s="30">
        <f>IF(MONTH($A$1)&lt;&gt;MONTH($A$1-WEEKDAY($A$1,Start_Day)+(COLUMN(D19)-COLUMN($A$19)+29)),"",$A$1-WEEKDAY($A$1,Start_Day)+(COLUMN(D19)-COLUMN($A$19)+29))</f>
        <v>42851</v>
      </c>
      <c r="H19" s="28" t="str">
        <f>IF(ISERROR(MATCH(G19,date_of_event,0)),"",INDEX(events,MATCH(G19,date_of_event,0)))</f>
        <v/>
      </c>
      <c r="I19" s="30">
        <f>IF(MONTH($A$1)&lt;&gt;MONTH($A$1-WEEKDAY($A$1,Start_Day)+(COLUMN(E19)-COLUMN($A$19)+29)),"",$A$1-WEEKDAY($A$1,Start_Day)+(COLUMN(E19)-COLUMN($A$19)+29))</f>
        <v>42852</v>
      </c>
      <c r="J19" s="28" t="str">
        <f>IF(ISERROR(MATCH(I19,date_of_event,0)),"",INDEX(events,MATCH(I19,date_of_event,0)))</f>
        <v/>
      </c>
      <c r="K19" s="30">
        <f>IF(MONTH($A$1)&lt;&gt;MONTH($A$1-WEEKDAY($A$1,Start_Day)+(COLUMN(F19)-COLUMN($A$19)+29)),"",$A$1-WEEKDAY($A$1,Start_Day)+(COLUMN(F19)-COLUMN($A$19)+29))</f>
        <v>42853</v>
      </c>
      <c r="L19" s="28" t="str">
        <f>IF(ISERROR(MATCH(K19,date_of_event,0)),"",INDEX(events,MATCH(K19,date_of_event,0)))</f>
        <v/>
      </c>
      <c r="M19" s="31">
        <f>IF(MONTH($A$1)&lt;&gt;MONTH($A$1-WEEKDAY($A$1,Start_Day)+(COLUMN(G19)-COLUMN($A$19)+29)),"",$A$1-WEEKDAY($A$1,Start_Day)+(COLUMN(G19)-COLUMN($A$19)+29))</f>
        <v>42854</v>
      </c>
      <c r="N19" s="29" t="str">
        <f>IF(ISERROR(MATCH(M19,date_of_event,0)),"",INDEX(events,MATCH(M19,date_of_event,0)))</f>
        <v/>
      </c>
    </row>
    <row r="20" spans="1:17" s="26" customFormat="1" ht="21" customHeight="1" x14ac:dyDescent="0.25">
      <c r="A20" s="72" t="str">
        <f>IF(ISERROR(MATCH(A19,date_of_per_event,0)),"",INDEX(personal_events,MATCH(A19,date_of_per_event,0)))</f>
        <v/>
      </c>
      <c r="B20" s="72"/>
      <c r="C20" s="72" t="str">
        <f>IF(ISERROR(MATCH(C19,date_of_per_event,0)),"",INDEX(personal_events,MATCH(C19,date_of_per_event,0)))</f>
        <v/>
      </c>
      <c r="D20" s="72"/>
      <c r="E20" s="72" t="str">
        <f>IF(ISERROR(MATCH(E19,date_of_per_event,0)),"",INDEX(personal_events,MATCH(E19,date_of_per_event,0)))</f>
        <v/>
      </c>
      <c r="F20" s="72"/>
      <c r="G20" s="72" t="str">
        <f>IF(ISERROR(MATCH(G19,date_of_per_event,0)),"",INDEX(personal_events,MATCH(G19,date_of_per_event,0)))</f>
        <v/>
      </c>
      <c r="H20" s="72"/>
      <c r="I20" s="72" t="str">
        <f>IF(ISERROR(MATCH(I19,date_of_per_event,0)),"",INDEX(personal_events,MATCH(I19,date_of_per_event,0)))</f>
        <v/>
      </c>
      <c r="J20" s="72"/>
      <c r="K20" s="72" t="str">
        <f>IF(ISERROR(MATCH(K19,date_of_per_event,0)),"",INDEX(personal_events,MATCH(K19,date_of_per_event,0)))</f>
        <v/>
      </c>
      <c r="L20" s="72"/>
      <c r="M20" s="73" t="str">
        <f>IF(ISERROR(MATCH(M19,date_of_per_event,0)),"",INDEX(personal_events,MATCH(M19,date_of_per_event,0)))</f>
        <v/>
      </c>
      <c r="N20" s="73"/>
    </row>
    <row r="21" spans="1:17" s="26" customFormat="1" ht="21" customHeight="1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73"/>
    </row>
    <row r="22" spans="1:17" s="26" customFormat="1" ht="21" customHeight="1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76"/>
    </row>
    <row r="23" spans="1:17" ht="21" customHeight="1" x14ac:dyDescent="0.25">
      <c r="A23" s="30">
        <f>IF(MONTH($A$1)&lt;&gt;MONTH($A$1-WEEKDAY($A$1,Start_Day)+(COLUMN(A23)-COLUMN($A$23)+36)),"",$A$1-WEEKDAY($A$1,Start_Day)+(COLUMN(A23)-COLUMN($A$23)+36))</f>
        <v>42855</v>
      </c>
      <c r="B23" s="28" t="str">
        <f>IF(ISERROR(MATCH(A23,date_of_event,0)),"",INDEX(events,MATCH(A23,date_of_event,0)))</f>
        <v/>
      </c>
      <c r="C23" s="30" t="str">
        <f>IF(MONTH($A$1)&lt;&gt;MONTH($A$1-WEEKDAY($A$1,Start_Day)+(COLUMN(B23)-COLUMN($A$23)+36)),"",$A$1-WEEKDAY($A$1,Start_Day)+(COLUMN(B23)-COLUMN($A$23)+36))</f>
        <v/>
      </c>
      <c r="D23" s="28" t="str">
        <f>IF(ISERROR(MATCH(C23,date_of_event,0)),"",INDEX(events,MATCH(C23,date_of_event,0)))</f>
        <v/>
      </c>
      <c r="E23" s="30" t="str">
        <f>IF(MONTH($A$1)&lt;&gt;MONTH($A$1-WEEKDAY($A$1,Start_Day)+(COLUMN(C23)-COLUMN($A$23)+36)),"",$A$1-WEEKDAY($A$1,Start_Day)+(COLUMN(C23)-COLUMN($A$23)+36))</f>
        <v/>
      </c>
      <c r="F23" s="28" t="str">
        <f>IF(ISERROR(MATCH(E23,date_of_event,0)),"",INDEX(events,MATCH(E23,date_of_event,0)))</f>
        <v/>
      </c>
      <c r="G23" s="30" t="str">
        <f>IF(MONTH($A$1)&lt;&gt;MONTH($A$1-WEEKDAY($A$1,Start_Day)+(COLUMN(D23)-COLUMN($A$23)+36)),"",$A$1-WEEKDAY($A$1,Start_Day)+(COLUMN(D23)-COLUMN($A$23)+36))</f>
        <v/>
      </c>
      <c r="H23" s="28" t="str">
        <f>IF(ISERROR(MATCH(G23,date_of_event,0)),"",INDEX(events,MATCH(G23,date_of_event,0)))</f>
        <v/>
      </c>
      <c r="I23" s="30" t="str">
        <f>IF(MONTH($A$1)&lt;&gt;MONTH($A$1-WEEKDAY($A$1,Start_Day)+(COLUMN(E23)-COLUMN($A$23)+36)),"",$A$1-WEEKDAY($A$1,Start_Day)+(COLUMN(E23)-COLUMN($A$23)+36))</f>
        <v/>
      </c>
      <c r="J23" s="28" t="str">
        <f>IF(ISERROR(MATCH(I23,date_of_event,0)),"",INDEX(events,MATCH(I23,date_of_event,0)))</f>
        <v/>
      </c>
      <c r="K23" s="30" t="str">
        <f>IF(MONTH($A$1)&lt;&gt;MONTH($A$1-WEEKDAY($A$1,Start_Day)+(COLUMN(F23)-COLUMN($A$23)+36)),"",$A$1-WEEKDAY($A$1,Start_Day)+(COLUMN(F23)-COLUMN($A$23)+36))</f>
        <v/>
      </c>
      <c r="L23" s="28" t="str">
        <f>IF(ISERROR(MATCH(K23,date_of_event,0)),"",INDEX(events,MATCH(K23,date_of_event,0)))</f>
        <v/>
      </c>
      <c r="M23" s="31" t="str">
        <f>IF(MONTH($A$1)&lt;&gt;MONTH($A$1-WEEKDAY($A$1,Start_Day)+(COLUMN(G23)-COLUMN($A$23)+36)),"",$A$1-WEEKDAY($A$1,Start_Day)+(COLUMN(G23)-COLUMN($A$23)+36))</f>
        <v/>
      </c>
      <c r="N23" s="29" t="str">
        <f>IF(ISERROR(MATCH(M23,date_of_event,0)),"",INDEX(events,MATCH(M23,date_of_event,0)))</f>
        <v/>
      </c>
    </row>
    <row r="24" spans="1:17" s="26" customFormat="1" ht="21" customHeight="1" x14ac:dyDescent="0.25">
      <c r="A24" s="71" t="str">
        <f>IF(ISERROR(MATCH(A23,date_of_per_event,0)),"",INDEX(personal_events,MATCH(A23,date_of_per_event,0)))</f>
        <v/>
      </c>
      <c r="B24" s="71"/>
      <c r="C24" s="72" t="str">
        <f>IF(ISERROR(MATCH(C23,date_of_per_event,0)),"",INDEX(personal_events,MATCH(C23,date_of_per_event,0)))</f>
        <v/>
      </c>
      <c r="D24" s="72"/>
      <c r="E24" s="72" t="str">
        <f>IF(ISERROR(MATCH(E23,date_of_per_event,0)),"",INDEX(personal_events,MATCH(E23,date_of_per_event,0)))</f>
        <v/>
      </c>
      <c r="F24" s="72"/>
      <c r="G24" s="72" t="str">
        <f>IF(ISERROR(MATCH(G23,date_of_per_event,0)),"",INDEX(personal_events,MATCH(G23,date_of_per_event,0)))</f>
        <v/>
      </c>
      <c r="H24" s="72"/>
      <c r="I24" s="72" t="str">
        <f>IF(ISERROR(MATCH(I23,date_of_per_event,0)),"",INDEX(personal_events,MATCH(I23,date_of_per_event,0)))</f>
        <v/>
      </c>
      <c r="J24" s="72"/>
      <c r="K24" s="72" t="str">
        <f>IF(ISERROR(MATCH(K23,date_of_per_event,0)),"",INDEX(personal_events,MATCH(K23,date_of_per_event,0)))</f>
        <v/>
      </c>
      <c r="L24" s="72"/>
      <c r="M24" s="73" t="str">
        <f>IF(ISERROR(MATCH(M23,date_of_per_event,0)),"",INDEX(personal_events,MATCH(M23,date_of_per_event,0)))</f>
        <v/>
      </c>
      <c r="N24" s="73"/>
    </row>
    <row r="25" spans="1:17" s="26" customFormat="1" ht="21" customHeight="1" x14ac:dyDescent="0.25">
      <c r="A25" s="71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73"/>
    </row>
    <row r="26" spans="1:17" s="26" customFormat="1" ht="21" customHeight="1" x14ac:dyDescent="0.25">
      <c r="A26" s="89"/>
      <c r="B26" s="89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76"/>
    </row>
    <row r="27" spans="1:17" ht="6.95" customHeight="1" x14ac:dyDescent="0.25">
      <c r="A27" s="79"/>
      <c r="B27" s="79"/>
      <c r="C27" s="79"/>
      <c r="D27" s="32"/>
      <c r="E27" s="1"/>
      <c r="F27" s="1"/>
      <c r="G27" s="1"/>
      <c r="H27" s="1"/>
      <c r="I27" s="1"/>
      <c r="J27" s="1"/>
      <c r="K27" s="79"/>
      <c r="L27" s="79"/>
      <c r="M27" s="79"/>
      <c r="N27" s="32"/>
    </row>
    <row r="28" spans="1:17" ht="18" customHeight="1" x14ac:dyDescent="0.25">
      <c r="A28" s="79"/>
      <c r="B28" s="79"/>
      <c r="C28" s="79"/>
      <c r="D28" s="32"/>
      <c r="E28" s="84" t="s">
        <v>35</v>
      </c>
      <c r="F28" s="84"/>
      <c r="G28" s="84"/>
      <c r="H28" s="84"/>
      <c r="I28" s="84"/>
      <c r="J28" s="84"/>
      <c r="K28" s="79"/>
      <c r="L28" s="79"/>
      <c r="M28" s="79"/>
      <c r="N28" s="32"/>
    </row>
    <row r="29" spans="1:17" ht="18" customHeight="1" x14ac:dyDescent="0.25">
      <c r="A29" s="79"/>
      <c r="B29" s="79"/>
      <c r="C29" s="79"/>
      <c r="D29" s="32"/>
      <c r="E29" s="85"/>
      <c r="F29" s="86"/>
      <c r="G29" s="86"/>
      <c r="H29" s="86"/>
      <c r="I29" s="86"/>
      <c r="J29" s="87"/>
      <c r="K29" s="79"/>
      <c r="L29" s="79"/>
      <c r="M29" s="79"/>
      <c r="N29" s="32"/>
      <c r="Q29" s="1"/>
    </row>
    <row r="30" spans="1:17" s="27" customFormat="1" ht="18" customHeight="1" x14ac:dyDescent="0.25">
      <c r="A30" s="79"/>
      <c r="B30" s="79"/>
      <c r="C30" s="79"/>
      <c r="D30" s="32"/>
      <c r="E30" s="92"/>
      <c r="F30" s="93"/>
      <c r="G30" s="93"/>
      <c r="H30" s="93"/>
      <c r="I30" s="93"/>
      <c r="J30" s="94"/>
      <c r="K30" s="79"/>
      <c r="L30" s="79"/>
      <c r="M30" s="79"/>
      <c r="N30" s="32"/>
    </row>
    <row r="31" spans="1:17" ht="18" customHeight="1" x14ac:dyDescent="0.25">
      <c r="A31" s="79"/>
      <c r="B31" s="79"/>
      <c r="C31" s="79"/>
      <c r="D31" s="32"/>
      <c r="E31" s="92"/>
      <c r="F31" s="93"/>
      <c r="G31" s="93"/>
      <c r="H31" s="93"/>
      <c r="I31" s="93"/>
      <c r="J31" s="94"/>
      <c r="K31" s="79"/>
      <c r="L31" s="79"/>
      <c r="M31" s="79"/>
      <c r="N31" s="32"/>
    </row>
    <row r="32" spans="1:17" ht="18" customHeight="1" x14ac:dyDescent="0.25">
      <c r="A32" s="79"/>
      <c r="B32" s="79"/>
      <c r="C32" s="79"/>
      <c r="D32" s="32"/>
      <c r="E32" s="91"/>
      <c r="F32" s="91"/>
      <c r="G32" s="91"/>
      <c r="H32" s="91"/>
      <c r="I32" s="91"/>
      <c r="J32" s="91"/>
      <c r="K32" s="79"/>
      <c r="L32" s="79"/>
      <c r="M32" s="79"/>
      <c r="N32" s="32"/>
    </row>
    <row r="33" spans="1:14" ht="18" customHeight="1" x14ac:dyDescent="0.25">
      <c r="A33" s="79"/>
      <c r="B33" s="79"/>
      <c r="C33" s="79"/>
      <c r="D33" s="32"/>
      <c r="E33" s="92"/>
      <c r="F33" s="93"/>
      <c r="G33" s="93"/>
      <c r="H33" s="93"/>
      <c r="I33" s="93"/>
      <c r="J33" s="94"/>
      <c r="K33" s="79"/>
      <c r="L33" s="79"/>
      <c r="M33" s="79"/>
      <c r="N33" s="32"/>
    </row>
    <row r="34" spans="1:14" ht="18" customHeight="1" x14ac:dyDescent="0.25">
      <c r="A34" s="32"/>
      <c r="B34" s="32"/>
      <c r="C34" s="32"/>
      <c r="D34" s="32"/>
      <c r="E34" s="95"/>
      <c r="F34" s="96"/>
      <c r="G34" s="96"/>
      <c r="H34" s="96"/>
      <c r="I34" s="96"/>
      <c r="J34" s="97"/>
      <c r="K34" s="32"/>
      <c r="L34" s="32"/>
      <c r="M34" s="32"/>
      <c r="N34" s="32"/>
    </row>
    <row r="35" spans="1:14" s="19" customFormat="1" ht="18" customHeight="1" x14ac:dyDescent="0.2">
      <c r="A35" s="80" t="s">
        <v>86</v>
      </c>
      <c r="B35" s="80"/>
      <c r="C35" s="80"/>
      <c r="D35" s="80"/>
      <c r="E35" s="33"/>
      <c r="F35" s="33"/>
      <c r="G35" s="33"/>
      <c r="H35" s="33"/>
      <c r="I35" s="33"/>
      <c r="J35" s="33"/>
      <c r="K35" s="81" t="str">
        <f ca="1">"© "&amp;YEAR(TODAY())&amp;" Spreadsheet123 LTD. All rights reserved"</f>
        <v>© 2017 Spreadsheet123 LTD. All rights reserved</v>
      </c>
      <c r="L35" s="81"/>
      <c r="M35" s="81"/>
      <c r="N35" s="81"/>
    </row>
  </sheetData>
  <mergeCells count="145">
    <mergeCell ref="A21:B21"/>
    <mergeCell ref="C21:D21"/>
    <mergeCell ref="E21:F21"/>
    <mergeCell ref="G21:H21"/>
    <mergeCell ref="I21:J21"/>
    <mergeCell ref="K21:L21"/>
    <mergeCell ref="M21:N21"/>
    <mergeCell ref="A20:B20"/>
    <mergeCell ref="A25:B25"/>
    <mergeCell ref="C25:D25"/>
    <mergeCell ref="E25:F25"/>
    <mergeCell ref="G25:H25"/>
    <mergeCell ref="A24:B24"/>
    <mergeCell ref="C24:D24"/>
    <mergeCell ref="E24:F24"/>
    <mergeCell ref="G24:H24"/>
    <mergeCell ref="C22:D22"/>
    <mergeCell ref="C20:D20"/>
    <mergeCell ref="E20:F20"/>
    <mergeCell ref="G20:H20"/>
    <mergeCell ref="C16:D16"/>
    <mergeCell ref="E16:F16"/>
    <mergeCell ref="G16:H16"/>
    <mergeCell ref="C17:D17"/>
    <mergeCell ref="E17:F17"/>
    <mergeCell ref="G17:H17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C9:D9"/>
    <mergeCell ref="E9:F9"/>
    <mergeCell ref="G9:H9"/>
    <mergeCell ref="C8:D8"/>
    <mergeCell ref="E8:F8"/>
    <mergeCell ref="I9:J9"/>
    <mergeCell ref="I8:J8"/>
    <mergeCell ref="M18:N18"/>
    <mergeCell ref="M14:N14"/>
    <mergeCell ref="M17:N17"/>
    <mergeCell ref="M16:N16"/>
    <mergeCell ref="I16:J16"/>
    <mergeCell ref="C12:D12"/>
    <mergeCell ref="E12:F12"/>
    <mergeCell ref="G12:H12"/>
    <mergeCell ref="I17:J17"/>
    <mergeCell ref="C13:D13"/>
    <mergeCell ref="M10:N10"/>
    <mergeCell ref="C18:D18"/>
    <mergeCell ref="G13:H13"/>
    <mergeCell ref="I13:J13"/>
    <mergeCell ref="M6:N6"/>
    <mergeCell ref="M8:N8"/>
    <mergeCell ref="M13:N13"/>
    <mergeCell ref="I12:J12"/>
    <mergeCell ref="K12:L12"/>
    <mergeCell ref="M12:N12"/>
    <mergeCell ref="K9:L9"/>
    <mergeCell ref="M9:N9"/>
    <mergeCell ref="K6:L6"/>
    <mergeCell ref="K8:L8"/>
    <mergeCell ref="K22:L22"/>
    <mergeCell ref="K26:L26"/>
    <mergeCell ref="M26:N26"/>
    <mergeCell ref="M22:N22"/>
    <mergeCell ref="K25:L25"/>
    <mergeCell ref="M25:N25"/>
    <mergeCell ref="K24:L24"/>
    <mergeCell ref="M24:N24"/>
    <mergeCell ref="K10:L10"/>
    <mergeCell ref="K14:L14"/>
    <mergeCell ref="K18:L18"/>
    <mergeCell ref="K13:L13"/>
    <mergeCell ref="K17:L17"/>
    <mergeCell ref="K16:L16"/>
    <mergeCell ref="K20:L20"/>
    <mergeCell ref="M20:N20"/>
    <mergeCell ref="G26:H26"/>
    <mergeCell ref="I6:J6"/>
    <mergeCell ref="I10:J10"/>
    <mergeCell ref="I14:J14"/>
    <mergeCell ref="I18:J18"/>
    <mergeCell ref="I22:J22"/>
    <mergeCell ref="I26:J26"/>
    <mergeCell ref="I20:J20"/>
    <mergeCell ref="I25:J25"/>
    <mergeCell ref="I24:J24"/>
    <mergeCell ref="E32:J32"/>
    <mergeCell ref="E33:J33"/>
    <mergeCell ref="E34:J34"/>
    <mergeCell ref="C14:D14"/>
    <mergeCell ref="A6:B6"/>
    <mergeCell ref="A10:B10"/>
    <mergeCell ref="A14:B14"/>
    <mergeCell ref="A18:B18"/>
    <mergeCell ref="A8:B8"/>
    <mergeCell ref="A13:B13"/>
    <mergeCell ref="A17:B17"/>
    <mergeCell ref="A16:B16"/>
    <mergeCell ref="A9:B9"/>
    <mergeCell ref="A12:B12"/>
    <mergeCell ref="E6:F6"/>
    <mergeCell ref="E10:F10"/>
    <mergeCell ref="E14:F14"/>
    <mergeCell ref="E18:F18"/>
    <mergeCell ref="G6:H6"/>
    <mergeCell ref="G10:H10"/>
    <mergeCell ref="G14:H14"/>
    <mergeCell ref="G18:H18"/>
    <mergeCell ref="G8:H8"/>
    <mergeCell ref="E13:F13"/>
    <mergeCell ref="C26:D26"/>
    <mergeCell ref="E22:F22"/>
    <mergeCell ref="E26:F26"/>
    <mergeCell ref="G22:H22"/>
    <mergeCell ref="A1:N1"/>
    <mergeCell ref="A27:C33"/>
    <mergeCell ref="K27:M33"/>
    <mergeCell ref="A35:D35"/>
    <mergeCell ref="K35:N35"/>
    <mergeCell ref="I2:J2"/>
    <mergeCell ref="K2:L2"/>
    <mergeCell ref="M2:N2"/>
    <mergeCell ref="E28:J28"/>
    <mergeCell ref="E29:J29"/>
    <mergeCell ref="E30:J30"/>
    <mergeCell ref="E31:J31"/>
    <mergeCell ref="A2:B2"/>
    <mergeCell ref="C2:D2"/>
    <mergeCell ref="E2:F2"/>
    <mergeCell ref="G2:H2"/>
    <mergeCell ref="A22:B22"/>
    <mergeCell ref="A26:B26"/>
    <mergeCell ref="C6:D6"/>
    <mergeCell ref="C10:D10"/>
  </mergeCells>
  <phoneticPr fontId="2" type="noConversion"/>
  <conditionalFormatting sqref="A15:B18">
    <cfRule type="expression" dxfId="506" priority="1" stopIfTrue="1">
      <formula>LEN(TRIM($A$15))=0</formula>
    </cfRule>
    <cfRule type="expression" dxfId="505" priority="2" stopIfTrue="1">
      <formula>$A$2="Sun"</formula>
    </cfRule>
  </conditionalFormatting>
  <conditionalFormatting sqref="A19:B22">
    <cfRule type="expression" dxfId="504" priority="3" stopIfTrue="1">
      <formula>LEN(TRIM($A$19))=0</formula>
    </cfRule>
    <cfRule type="expression" dxfId="503" priority="4" stopIfTrue="1">
      <formula>$A$2="Sun"</formula>
    </cfRule>
  </conditionalFormatting>
  <conditionalFormatting sqref="A23:B26">
    <cfRule type="expression" dxfId="502" priority="5" stopIfTrue="1">
      <formula>LEN(TRIM($A$23))=0</formula>
    </cfRule>
    <cfRule type="expression" dxfId="501" priority="6" stopIfTrue="1">
      <formula>$A$2="Sun"</formula>
    </cfRule>
  </conditionalFormatting>
  <conditionalFormatting sqref="C23:D26">
    <cfRule type="expression" dxfId="500" priority="7" stopIfTrue="1">
      <formula>LEN(TRIM($C$23))=0</formula>
    </cfRule>
  </conditionalFormatting>
  <conditionalFormatting sqref="C19:D22">
    <cfRule type="expression" dxfId="499" priority="8" stopIfTrue="1">
      <formula>LEN(TRIM($C$19))=0</formula>
    </cfRule>
  </conditionalFormatting>
  <conditionalFormatting sqref="C15:D18">
    <cfRule type="expression" dxfId="498" priority="9" stopIfTrue="1">
      <formula>LEN(TRIM($C$15))=0</formula>
    </cfRule>
  </conditionalFormatting>
  <conditionalFormatting sqref="E23:F26">
    <cfRule type="expression" dxfId="497" priority="10" stopIfTrue="1">
      <formula>LEN(TRIM($E$23))=0</formula>
    </cfRule>
  </conditionalFormatting>
  <conditionalFormatting sqref="E19:F22">
    <cfRule type="expression" dxfId="496" priority="11" stopIfTrue="1">
      <formula>LEN(TRIM($E$19))=0</formula>
    </cfRule>
  </conditionalFormatting>
  <conditionalFormatting sqref="E15:F18">
    <cfRule type="expression" dxfId="495" priority="12" stopIfTrue="1">
      <formula>LEN(TRIM($E$15))=0</formula>
    </cfRule>
  </conditionalFormatting>
  <conditionalFormatting sqref="G23:H26">
    <cfRule type="expression" dxfId="494" priority="13" stopIfTrue="1">
      <formula>LEN(TRIM($G$23))=0</formula>
    </cfRule>
  </conditionalFormatting>
  <conditionalFormatting sqref="G19:H22">
    <cfRule type="expression" dxfId="493" priority="14" stopIfTrue="1">
      <formula>LEN(TRIM($G$19))=0</formula>
    </cfRule>
  </conditionalFormatting>
  <conditionalFormatting sqref="G15:H18">
    <cfRule type="expression" dxfId="492" priority="15" stopIfTrue="1">
      <formula>LEN(TRIM($G$15))=0</formula>
    </cfRule>
  </conditionalFormatting>
  <conditionalFormatting sqref="I23:J26">
    <cfRule type="expression" dxfId="491" priority="16" stopIfTrue="1">
      <formula>LEN(TRIM($I$23))=0</formula>
    </cfRule>
  </conditionalFormatting>
  <conditionalFormatting sqref="I19:J22">
    <cfRule type="expression" dxfId="490" priority="17" stopIfTrue="1">
      <formula>LEN(TRIM($I$19))=0</formula>
    </cfRule>
  </conditionalFormatting>
  <conditionalFormatting sqref="I15:J18">
    <cfRule type="expression" dxfId="489" priority="18" stopIfTrue="1">
      <formula>LEN(TRIM($I$15))=0</formula>
    </cfRule>
  </conditionalFormatting>
  <conditionalFormatting sqref="K23:L26">
    <cfRule type="expression" dxfId="488" priority="19" stopIfTrue="1">
      <formula>LEN(TRIM($K$23))=0</formula>
    </cfRule>
    <cfRule type="expression" dxfId="487" priority="20" stopIfTrue="1">
      <formula>$K$2="Sat"</formula>
    </cfRule>
  </conditionalFormatting>
  <conditionalFormatting sqref="K15:L18">
    <cfRule type="expression" dxfId="486" priority="21" stopIfTrue="1">
      <formula>LEN(TRIM($K$15))=0</formula>
    </cfRule>
    <cfRule type="expression" dxfId="485" priority="22" stopIfTrue="1">
      <formula>$K$2="Sat"</formula>
    </cfRule>
  </conditionalFormatting>
  <conditionalFormatting sqref="K19:L22">
    <cfRule type="expression" dxfId="484" priority="23" stopIfTrue="1">
      <formula>LEN(TRIM($K$19))=0</formula>
    </cfRule>
    <cfRule type="expression" dxfId="483" priority="24" stopIfTrue="1">
      <formula>$K$2="Sat"</formula>
    </cfRule>
  </conditionalFormatting>
  <conditionalFormatting sqref="M15:N18">
    <cfRule type="expression" dxfId="482" priority="25" stopIfTrue="1">
      <formula>LEN(TRIM($M$15))=0</formula>
    </cfRule>
  </conditionalFormatting>
  <conditionalFormatting sqref="M19:N22">
    <cfRule type="expression" dxfId="481" priority="26" stopIfTrue="1">
      <formula>LEN(TRIM($M$19))=0</formula>
    </cfRule>
  </conditionalFormatting>
  <conditionalFormatting sqref="M23:N26">
    <cfRule type="expression" dxfId="480" priority="27" stopIfTrue="1">
      <formula>LEN(TRIM($M$23))=0</formula>
    </cfRule>
  </conditionalFormatting>
  <conditionalFormatting sqref="K2:L2">
    <cfRule type="expression" dxfId="479" priority="28" stopIfTrue="1">
      <formula>$K$2="Sat"</formula>
    </cfRule>
  </conditionalFormatting>
  <conditionalFormatting sqref="A3:B6">
    <cfRule type="expression" dxfId="478" priority="29" stopIfTrue="1">
      <formula>LEN(TRIM($A$3))=0</formula>
    </cfRule>
    <cfRule type="expression" dxfId="477" priority="30" stopIfTrue="1">
      <formula>$A$2="Sun"</formula>
    </cfRule>
  </conditionalFormatting>
  <conditionalFormatting sqref="A7:B10">
    <cfRule type="expression" dxfId="476" priority="31" stopIfTrue="1">
      <formula>LEN(TRIM($A$7))=0</formula>
    </cfRule>
    <cfRule type="expression" dxfId="475" priority="32" stopIfTrue="1">
      <formula>$A$2="Sun"</formula>
    </cfRule>
  </conditionalFormatting>
  <conditionalFormatting sqref="A11:B14">
    <cfRule type="expression" dxfId="474" priority="33" stopIfTrue="1">
      <formula>LEN(TRIM($A$11))=0</formula>
    </cfRule>
    <cfRule type="expression" dxfId="473" priority="34" stopIfTrue="1">
      <formula>$A$2="Sun"</formula>
    </cfRule>
  </conditionalFormatting>
  <conditionalFormatting sqref="C3:D6">
    <cfRule type="expression" dxfId="472" priority="35" stopIfTrue="1">
      <formula>LEN(TRIM($C$3))=0</formula>
    </cfRule>
  </conditionalFormatting>
  <conditionalFormatting sqref="C11:D14">
    <cfRule type="expression" dxfId="471" priority="36" stopIfTrue="1">
      <formula>LEN(TRIM($C$11))=0</formula>
    </cfRule>
  </conditionalFormatting>
  <conditionalFormatting sqref="C7:D10">
    <cfRule type="expression" dxfId="470" priority="37" stopIfTrue="1">
      <formula>LEN(TRIM($C$7))=0</formula>
    </cfRule>
  </conditionalFormatting>
  <conditionalFormatting sqref="E11:F14">
    <cfRule type="expression" dxfId="469" priority="38" stopIfTrue="1">
      <formula>LEN(TRIM($E$11))=0</formula>
    </cfRule>
  </conditionalFormatting>
  <conditionalFormatting sqref="E7:F10">
    <cfRule type="expression" dxfId="468" priority="39" stopIfTrue="1">
      <formula>LEN(TRIM($E$7))=0</formula>
    </cfRule>
  </conditionalFormatting>
  <conditionalFormatting sqref="E3:F6">
    <cfRule type="expression" dxfId="467" priority="40" stopIfTrue="1">
      <formula>LEN(TRIM($E$3))=0</formula>
    </cfRule>
  </conditionalFormatting>
  <conditionalFormatting sqref="G11:H14">
    <cfRule type="expression" dxfId="466" priority="41" stopIfTrue="1">
      <formula>LEN(TRIM($G$11))=0</formula>
    </cfRule>
  </conditionalFormatting>
  <conditionalFormatting sqref="G7:H10">
    <cfRule type="expression" dxfId="465" priority="42" stopIfTrue="1">
      <formula>LEN(TRIM($G$7))=0</formula>
    </cfRule>
  </conditionalFormatting>
  <conditionalFormatting sqref="G3:H6">
    <cfRule type="expression" dxfId="464" priority="43" stopIfTrue="1">
      <formula>LEN(TRIM($G$3))=0</formula>
    </cfRule>
  </conditionalFormatting>
  <conditionalFormatting sqref="I11:J14">
    <cfRule type="expression" dxfId="463" priority="44" stopIfTrue="1">
      <formula>LEN(TRIM($I$11))=0</formula>
    </cfRule>
  </conditionalFormatting>
  <conditionalFormatting sqref="I7:J10">
    <cfRule type="expression" dxfId="462" priority="45" stopIfTrue="1">
      <formula>LEN(TRIM($I$7))=0</formula>
    </cfRule>
  </conditionalFormatting>
  <conditionalFormatting sqref="I3:J6">
    <cfRule type="expression" dxfId="461" priority="46" stopIfTrue="1">
      <formula>LEN(TRIM($I$3))=0</formula>
    </cfRule>
  </conditionalFormatting>
  <conditionalFormatting sqref="K11:L14">
    <cfRule type="expression" dxfId="460" priority="47" stopIfTrue="1">
      <formula>LEN(TRIM($K$11))=0</formula>
    </cfRule>
    <cfRule type="expression" dxfId="459" priority="48" stopIfTrue="1">
      <formula>$K$2="Sat"</formula>
    </cfRule>
  </conditionalFormatting>
  <conditionalFormatting sqref="K7:L10">
    <cfRule type="expression" dxfId="458" priority="49" stopIfTrue="1">
      <formula>LEN(TRIM($K$7))=0</formula>
    </cfRule>
    <cfRule type="expression" dxfId="457" priority="50" stopIfTrue="1">
      <formula>$K$2="Sat"</formula>
    </cfRule>
  </conditionalFormatting>
  <conditionalFormatting sqref="K3:L6">
    <cfRule type="expression" dxfId="456" priority="51" stopIfTrue="1">
      <formula>LEN(TRIM($K$3))=0</formula>
    </cfRule>
    <cfRule type="expression" dxfId="455" priority="52" stopIfTrue="1">
      <formula>$K$2="Sat"</formula>
    </cfRule>
  </conditionalFormatting>
  <conditionalFormatting sqref="A2:B2">
    <cfRule type="expression" dxfId="454" priority="53" stopIfTrue="1">
      <formula>$A$2="Sun"</formula>
    </cfRule>
  </conditionalFormatting>
  <conditionalFormatting sqref="M3:N6">
    <cfRule type="expression" dxfId="453" priority="54" stopIfTrue="1">
      <formula>LEN(TRIM($M$3))=0</formula>
    </cfRule>
  </conditionalFormatting>
  <conditionalFormatting sqref="M7:N10">
    <cfRule type="expression" dxfId="452" priority="55" stopIfTrue="1">
      <formula>LEN(TRIM($M$7))=0</formula>
    </cfRule>
  </conditionalFormatting>
  <conditionalFormatting sqref="M11:N14">
    <cfRule type="expression" dxfId="451" priority="56" stopIfTrue="1">
      <formula>LEN(TRIM($M$11))=0</formula>
    </cfRule>
  </conditionalFormatting>
  <hyperlinks>
    <hyperlink ref="A35" r:id="rId1" display="www.spreadsheet123.com/calendars-organisers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0" orientation="landscape" r:id="rId2"/>
  <headerFooter alignWithMargins="0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Q35"/>
  <sheetViews>
    <sheetView showGridLines="0" workbookViewId="0">
      <selection sqref="A1:N1"/>
    </sheetView>
  </sheetViews>
  <sheetFormatPr defaultRowHeight="14.25" x14ac:dyDescent="0.25"/>
  <cols>
    <col min="1" max="1" width="4.7109375" style="2" customWidth="1"/>
    <col min="2" max="2" width="20.7109375" style="2" customWidth="1"/>
    <col min="3" max="3" width="4.7109375" style="2" customWidth="1"/>
    <col min="4" max="4" width="20.7109375" style="2" customWidth="1"/>
    <col min="5" max="5" width="4.7109375" style="2" customWidth="1"/>
    <col min="6" max="6" width="20.7109375" style="2" customWidth="1"/>
    <col min="7" max="7" width="4.7109375" style="2" customWidth="1"/>
    <col min="8" max="8" width="20.7109375" style="2" customWidth="1"/>
    <col min="9" max="9" width="4.7109375" style="2" customWidth="1"/>
    <col min="10" max="10" width="20.7109375" style="2" customWidth="1"/>
    <col min="11" max="11" width="4.7109375" style="2" customWidth="1"/>
    <col min="12" max="12" width="20.7109375" style="2" customWidth="1"/>
    <col min="13" max="13" width="4.7109375" style="2" customWidth="1"/>
    <col min="14" max="14" width="20.7109375" style="2" customWidth="1"/>
    <col min="15" max="15" width="1.7109375" style="2" customWidth="1"/>
    <col min="16" max="16384" width="9.140625" style="2"/>
  </cols>
  <sheetData>
    <row r="1" spans="1:14" ht="38.25" thickBot="1" x14ac:dyDescent="0.3">
      <c r="A1" s="90">
        <f>DATE(Year,Month+4,1)</f>
        <v>42856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30.75" thickTop="1" x14ac:dyDescent="0.25">
      <c r="A2" s="82" t="str">
        <f>IF(Start_Day=2,"Mon","Sun")</f>
        <v>Sun</v>
      </c>
      <c r="B2" s="82"/>
      <c r="C2" s="82" t="str">
        <f>IF(Start_Day=2,"Tue","Mon")</f>
        <v>Mon</v>
      </c>
      <c r="D2" s="82"/>
      <c r="E2" s="82" t="str">
        <f>IF(Start_Day=2,"Wed","Tue")</f>
        <v>Tue</v>
      </c>
      <c r="F2" s="82"/>
      <c r="G2" s="82" t="str">
        <f>IF(Start_Day=2,"Thu","Wed")</f>
        <v>Wed</v>
      </c>
      <c r="H2" s="82"/>
      <c r="I2" s="82" t="str">
        <f>IF(Start_Day=2,"Fri","Thu")</f>
        <v>Thu</v>
      </c>
      <c r="J2" s="82"/>
      <c r="K2" s="82" t="str">
        <f>IF(Start_Day=2,"Sat","Fri")</f>
        <v>Fri</v>
      </c>
      <c r="L2" s="82"/>
      <c r="M2" s="83" t="str">
        <f>IF(Start_Day=2,"Sun","Sat")</f>
        <v>Sat</v>
      </c>
      <c r="N2" s="83"/>
    </row>
    <row r="3" spans="1:14" ht="21" customHeight="1" x14ac:dyDescent="0.25">
      <c r="A3" s="30" t="str">
        <f>IF(MONTH($A$1)&lt;&gt;MONTH($A$1-WEEKDAY($A$1,Start_Day)+(COLUMN(A3)-COLUMN($A$3)+1)),"",$A$1-WEEKDAY($A$1,Start_Day)+(COLUMN(A3)-COLUMN($A$3)+1))</f>
        <v/>
      </c>
      <c r="B3" s="28" t="str">
        <f>IF(ISERROR(MATCH(A3,date_of_event,0)),"",INDEX(events,MATCH(A3,date_of_event,0)))</f>
        <v/>
      </c>
      <c r="C3" s="30">
        <f>IF(MONTH($A$1)&lt;&gt;MONTH($A$1-WEEKDAY($A$1,Start_Day)+(COLUMN(B3)-COLUMN($A$3)+1)),"",$A$1-WEEKDAY($A$1,Start_Day)+(COLUMN(B3)-COLUMN($A$3)+1))</f>
        <v>42856</v>
      </c>
      <c r="D3" s="28" t="str">
        <f>IF(ISERROR(MATCH(C3,date_of_event,0)),"",INDEX(events,MATCH(C3,date_of_event,0)))</f>
        <v/>
      </c>
      <c r="E3" s="30">
        <f>IF(MONTH($A$1)&lt;&gt;MONTH($A$1-WEEKDAY($A$1,Start_Day)+(COLUMN(C3)-COLUMN($A$3)+1)),"",$A$1-WEEKDAY($A$1,Start_Day)+(COLUMN(C3)-COLUMN($A$3)+1))</f>
        <v>42857</v>
      </c>
      <c r="F3" s="28" t="str">
        <f>IF(ISERROR(MATCH(E3,date_of_event,0)),"",INDEX(events,MATCH(E3,date_of_event,0)))</f>
        <v/>
      </c>
      <c r="G3" s="30">
        <f>IF(MONTH($A$1)&lt;&gt;MONTH($A$1-WEEKDAY($A$1,Start_Day)+(COLUMN(D3)-COLUMN($A$3)+1)),"",$A$1-WEEKDAY($A$1,Start_Day)+(COLUMN(D3)-COLUMN($A$3)+1))</f>
        <v>42858</v>
      </c>
      <c r="H3" s="28" t="str">
        <f>IF(ISERROR(MATCH(G3,date_of_event,0)),"",INDEX(events,MATCH(G3,date_of_event,0)))</f>
        <v/>
      </c>
      <c r="I3" s="30">
        <f>IF(MONTH($A$1)&lt;&gt;MONTH($A$1-WEEKDAY($A$1,Start_Day)+(COLUMN(E3)-COLUMN($A$3)+1)),"",$A$1-WEEKDAY($A$1,Start_Day)+(COLUMN(E3)-COLUMN($A$3)+1))</f>
        <v>42859</v>
      </c>
      <c r="J3" s="28" t="str">
        <f>IF(ISERROR(MATCH(I3,date_of_event,0)),"",INDEX(events,MATCH(I3,date_of_event,0)))</f>
        <v/>
      </c>
      <c r="K3" s="30">
        <f>IF(MONTH($A$1)&lt;&gt;MONTH($A$1-WEEKDAY($A$1,Start_Day)+(COLUMN(F3)-COLUMN($A$3)+1)),"",$A$1-WEEKDAY($A$1,Start_Day)+(COLUMN(F3)-COLUMN($A$3)+1))</f>
        <v>42860</v>
      </c>
      <c r="L3" s="28" t="str">
        <f>IF(ISERROR(MATCH(K3,date_of_event,0)),"",INDEX(events,MATCH(K3,date_of_event,0)))</f>
        <v/>
      </c>
      <c r="M3" s="31">
        <f>IF(MONTH($A$1)&lt;&gt;MONTH($A$1-WEEKDAY($A$1,Start_Day)+(COLUMN(G3)-COLUMN($A$3)+1)),"",$A$1-WEEKDAY($A$1,Start_Day)+(COLUMN(G3)-COLUMN($A$3)+1))</f>
        <v>42861</v>
      </c>
      <c r="N3" s="29" t="str">
        <f>IF(ISERROR(MATCH(M3,date_of_event,0)),"",INDEX(events,MATCH(M3,date_of_event,0)))</f>
        <v/>
      </c>
    </row>
    <row r="4" spans="1:14" ht="21" customHeight="1" x14ac:dyDescent="0.25">
      <c r="A4" s="72" t="str">
        <f>IF(ISERROR(MATCH(A3,date_of_per_event,0)),"",INDEX(personal_events,MATCH(A3,date_of_per_event,0)))</f>
        <v/>
      </c>
      <c r="B4" s="72"/>
      <c r="C4" s="72" t="str">
        <f>IF(ISERROR(MATCH(C3,date_of_per_event,0)),"",INDEX(personal_events,MATCH(C3,date_of_per_event,0)))</f>
        <v/>
      </c>
      <c r="D4" s="72"/>
      <c r="E4" s="72" t="str">
        <f>IF(ISERROR(MATCH(E3,date_of_per_event,0)),"",INDEX(personal_events,MATCH(E3,date_of_per_event,0)))</f>
        <v/>
      </c>
      <c r="F4" s="74"/>
      <c r="G4" s="72" t="str">
        <f>IF(ISERROR(MATCH(G3,date_of_per_event,0)),"",INDEX(personal_events,MATCH(G3,date_of_per_event,0)))</f>
        <v/>
      </c>
      <c r="H4" s="72"/>
      <c r="I4" s="72" t="str">
        <f>IF(ISERROR(MATCH(I3,date_of_per_event,0)),"",INDEX(personal_events,MATCH(I3,date_of_per_event,0)))</f>
        <v/>
      </c>
      <c r="J4" s="72"/>
      <c r="K4" s="72" t="str">
        <f>IF(ISERROR(MATCH(K3,date_of_per_event,0)),"",INDEX(personal_events,MATCH(K3,date_of_per_event,0)))</f>
        <v/>
      </c>
      <c r="L4" s="72"/>
      <c r="M4" s="73" t="str">
        <f>IF(ISERROR(MATCH(M3,date_of_per_event,0)),"",INDEX(personal_events,MATCH(M3,date_of_per_event,0)))</f>
        <v/>
      </c>
      <c r="N4" s="73"/>
    </row>
    <row r="5" spans="1:14" ht="21" customHeight="1" x14ac:dyDescent="0.25">
      <c r="A5" s="72"/>
      <c r="B5" s="72"/>
      <c r="C5" s="72"/>
      <c r="D5" s="72"/>
      <c r="E5" s="72"/>
      <c r="F5" s="74"/>
      <c r="G5" s="72"/>
      <c r="H5" s="72"/>
      <c r="I5" s="72"/>
      <c r="J5" s="72"/>
      <c r="K5" s="72"/>
      <c r="L5" s="72"/>
      <c r="M5" s="73"/>
      <c r="N5" s="73"/>
    </row>
    <row r="6" spans="1:14" ht="21" customHeight="1" x14ac:dyDescent="0.25">
      <c r="A6" s="75"/>
      <c r="B6" s="75"/>
      <c r="C6" s="75"/>
      <c r="D6" s="75"/>
      <c r="E6" s="75"/>
      <c r="F6" s="88"/>
      <c r="G6" s="75"/>
      <c r="H6" s="75"/>
      <c r="I6" s="75"/>
      <c r="J6" s="75"/>
      <c r="K6" s="75"/>
      <c r="L6" s="75"/>
      <c r="M6" s="76"/>
      <c r="N6" s="76"/>
    </row>
    <row r="7" spans="1:14" ht="21" customHeight="1" x14ac:dyDescent="0.25">
      <c r="A7" s="30">
        <f>IF(MONTH($A$1)&lt;&gt;MONTH($A$1-WEEKDAY($A$1,Start_Day)+(COLUMN(A7)-COLUMN($A$7)+8)),"",$A$1-WEEKDAY($A$1,Start_Day)+(COLUMN(A7)-COLUMN($A$7)+8))</f>
        <v>42862</v>
      </c>
      <c r="B7" s="28" t="str">
        <f>IF(ISERROR(MATCH(A7,date_of_event,0)),"",INDEX(events,MATCH(A7,date_of_event,0)))</f>
        <v/>
      </c>
      <c r="C7" s="30">
        <f>IF(MONTH($A$1)&lt;&gt;MONTH($A$1-WEEKDAY($A$1,Start_Day)+(COLUMN(B7)-COLUMN($A$7)+8)),"",$A$1-WEEKDAY($A$1,Start_Day)+(COLUMN(B7)-COLUMN($A$7)+8))</f>
        <v>42863</v>
      </c>
      <c r="D7" s="28" t="str">
        <f>IF(ISERROR(MATCH(C7,date_of_event,0)),"",INDEX(events,MATCH(C7,date_of_event,0)))</f>
        <v/>
      </c>
      <c r="E7" s="30">
        <f>IF(MONTH($A$1)&lt;&gt;MONTH($A$1-WEEKDAY($A$1,Start_Day)+(COLUMN(C7)-COLUMN($A$7)+8)),"",$A$1-WEEKDAY($A$1,Start_Day)+(COLUMN(C7)-COLUMN($A$7)+8))</f>
        <v>42864</v>
      </c>
      <c r="F7" s="28" t="str">
        <f>IF(ISERROR(MATCH(E7,date_of_event,0)),"",INDEX(events,MATCH(E7,date_of_event,0)))</f>
        <v/>
      </c>
      <c r="G7" s="30">
        <f>IF(MONTH($A$1)&lt;&gt;MONTH($A$1-WEEKDAY($A$1,Start_Day)+(COLUMN(D7)-COLUMN($A$7)+8)),"",$A$1-WEEKDAY($A$1,Start_Day)+(COLUMN(D7)-COLUMN($A$7)+8))</f>
        <v>42865</v>
      </c>
      <c r="H7" s="28" t="str">
        <f>IF(ISERROR(MATCH(G7,date_of_event,0)),"",INDEX(events,MATCH(G7,date_of_event,0)))</f>
        <v/>
      </c>
      <c r="I7" s="30">
        <f>IF(MONTH($A$1)&lt;&gt;MONTH($A$1-WEEKDAY($A$1,Start_Day)+(COLUMN(E7)-COLUMN($A$7)+8)),"",$A$1-WEEKDAY($A$1,Start_Day)+(COLUMN(E7)-COLUMN($A$7)+8))</f>
        <v>42866</v>
      </c>
      <c r="J7" s="28" t="str">
        <f>IF(ISERROR(MATCH(I7,date_of_event,0)),"",INDEX(events,MATCH(I7,date_of_event,0)))</f>
        <v/>
      </c>
      <c r="K7" s="30">
        <f>IF(MONTH($A$1)&lt;&gt;MONTH($A$1-WEEKDAY($A$1,Start_Day)+(COLUMN(F7)-COLUMN($A$7)+8)),"",$A$1-WEEKDAY($A$1,Start_Day)+(COLUMN(F7)-COLUMN($A$7)+8))</f>
        <v>42867</v>
      </c>
      <c r="L7" s="28" t="str">
        <f>IF(ISERROR(MATCH(K7,date_of_event,0)),"",INDEX(events,MATCH(K7,date_of_event,0)))</f>
        <v/>
      </c>
      <c r="M7" s="31">
        <f>IF(MONTH($A$1)&lt;&gt;MONTH($A$1-WEEKDAY($A$1,Start_Day)+(COLUMN(G7)-COLUMN($A$7)+8)),"",$A$1-WEEKDAY($A$1,Start_Day)+(COLUMN(G7)-COLUMN($A$7)+8))</f>
        <v>42868</v>
      </c>
      <c r="N7" s="29" t="str">
        <f>IF(ISERROR(MATCH(M7,date_of_event,0)),"",INDEX(events,MATCH(M7,date_of_event,0)))</f>
        <v/>
      </c>
    </row>
    <row r="8" spans="1:14" s="26" customFormat="1" ht="21" customHeight="1" x14ac:dyDescent="0.25">
      <c r="A8" s="72" t="str">
        <f>IF(ISERROR(MATCH(A7,date_of_per_event,0)),"",INDEX(personal_events,MATCH(A7,date_of_per_event,0)))</f>
        <v/>
      </c>
      <c r="B8" s="72"/>
      <c r="C8" s="72" t="str">
        <f>IF(ISERROR(MATCH(C7,date_of_per_event,0)),"",INDEX(personal_events,MATCH(C7,date_of_per_event,0)))</f>
        <v/>
      </c>
      <c r="D8" s="72"/>
      <c r="E8" s="72" t="str">
        <f>IF(ISERROR(MATCH(E7,date_of_per_event,0)),"",INDEX(personal_events,MATCH(E7,date_of_per_event,0)))</f>
        <v/>
      </c>
      <c r="F8" s="72"/>
      <c r="G8" s="72" t="str">
        <f>IF(ISERROR(MATCH(G7,date_of_per_event,0)),"",INDEX(personal_events,MATCH(G7,date_of_per_event,0)))</f>
        <v/>
      </c>
      <c r="H8" s="72"/>
      <c r="I8" s="72" t="str">
        <f>IF(ISERROR(MATCH(I7,date_of_per_event,0)),"",INDEX(personal_events,MATCH(I7,date_of_per_event,0)))</f>
        <v/>
      </c>
      <c r="J8" s="72"/>
      <c r="K8" s="72" t="str">
        <f>IF(ISERROR(MATCH(K7,date_of_per_event,0)),"",INDEX(personal_events,MATCH(K7,date_of_per_event,0)))</f>
        <v/>
      </c>
      <c r="L8" s="72"/>
      <c r="M8" s="73" t="str">
        <f>IF(ISERROR(MATCH(M7,date_of_per_event,0)),"",INDEX(personal_events,MATCH(M7,date_of_per_event,0)))</f>
        <v/>
      </c>
      <c r="N8" s="73"/>
    </row>
    <row r="9" spans="1:14" s="26" customFormat="1" ht="21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3"/>
    </row>
    <row r="10" spans="1:14" s="26" customFormat="1" ht="21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76"/>
    </row>
    <row r="11" spans="1:14" ht="21" customHeight="1" x14ac:dyDescent="0.25">
      <c r="A11" s="30">
        <f>IF(MONTH($A$1)&lt;&gt;MONTH($A$1-WEEKDAY($A$1,Start_Day)+(COLUMN(A11)-COLUMN($A$11)+15)),"",$A$1-WEEKDAY($A$1,Start_Day)+(COLUMN(A11)-COLUMN($A$11)+15))</f>
        <v>42869</v>
      </c>
      <c r="B11" s="28" t="str">
        <f>IF(ISERROR(MATCH(A11,date_of_event,0)),"",INDEX(events,MATCH(A11,date_of_event,0)))</f>
        <v/>
      </c>
      <c r="C11" s="30">
        <f>IF(MONTH($A$1)&lt;&gt;MONTH($A$1-WEEKDAY($A$1,Start_Day)+(COLUMN(B11)-COLUMN($A$11)+15)),"",$A$1-WEEKDAY($A$1,Start_Day)+(COLUMN(B11)-COLUMN($A$11)+15))</f>
        <v>42870</v>
      </c>
      <c r="D11" s="28" t="str">
        <f>IF(ISERROR(MATCH(C11,date_of_event,0)),"",INDEX(events,MATCH(C11,date_of_event,0)))</f>
        <v/>
      </c>
      <c r="E11" s="30">
        <f>IF(MONTH($A$1)&lt;&gt;MONTH($A$1-WEEKDAY($A$1,Start_Day)+(COLUMN(C11)-COLUMN($A$11)+15)),"",$A$1-WEEKDAY($A$1,Start_Day)+(COLUMN(C11)-COLUMN($A$11)+15))</f>
        <v>42871</v>
      </c>
      <c r="F11" s="28" t="str">
        <f>IF(ISERROR(MATCH(E11,date_of_event,0)),"",INDEX(events,MATCH(E11,date_of_event,0)))</f>
        <v/>
      </c>
      <c r="G11" s="30">
        <f>IF(MONTH($A$1)&lt;&gt;MONTH($A$1-WEEKDAY($A$1,Start_Day)+(COLUMN(D11)-COLUMN($A$11)+15)),"",$A$1-WEEKDAY($A$1,Start_Day)+(COLUMN(D11)-COLUMN($A$11)+15))</f>
        <v>42872</v>
      </c>
      <c r="H11" s="28" t="str">
        <f>IF(ISERROR(MATCH(G11,date_of_event,0)),"",INDEX(events,MATCH(G11,date_of_event,0)))</f>
        <v/>
      </c>
      <c r="I11" s="30">
        <f>IF(MONTH($A$1)&lt;&gt;MONTH($A$1-WEEKDAY($A$1,Start_Day)+(COLUMN(E11)-COLUMN($A$11)+15)),"",$A$1-WEEKDAY($A$1,Start_Day)+(COLUMN(E11)-COLUMN($A$11)+15))</f>
        <v>42873</v>
      </c>
      <c r="J11" s="28" t="str">
        <f>IF(ISERROR(MATCH(I11,date_of_event,0)),"",INDEX(events,MATCH(I11,date_of_event,0)))</f>
        <v/>
      </c>
      <c r="K11" s="30">
        <f>IF(MONTH($A$1)&lt;&gt;MONTH($A$1-WEEKDAY($A$1,Start_Day)+(COLUMN(F11)-COLUMN($A$11)+15)),"",$A$1-WEEKDAY($A$1,Start_Day)+(COLUMN(F11)-COLUMN($A$11)+15))</f>
        <v>42874</v>
      </c>
      <c r="L11" s="28" t="str">
        <f>IF(ISERROR(MATCH(K11,date_of_event,0)),"",INDEX(events,MATCH(K11,date_of_event,0)))</f>
        <v/>
      </c>
      <c r="M11" s="31">
        <f>IF(MONTH($A$1)&lt;&gt;MONTH($A$1-WEEKDAY($A$1,Start_Day)+(COLUMN(G11)-COLUMN($A$11)+15)),"",$A$1-WEEKDAY($A$1,Start_Day)+(COLUMN(G11)-COLUMN($A$11)+15))</f>
        <v>42875</v>
      </c>
      <c r="N11" s="29" t="str">
        <f>IF(ISERROR(MATCH(M11,date_of_event,0)),"",INDEX(events,MATCH(M11,date_of_event,0)))</f>
        <v/>
      </c>
    </row>
    <row r="12" spans="1:14" s="26" customFormat="1" ht="21" customHeight="1" x14ac:dyDescent="0.25">
      <c r="A12" s="72" t="str">
        <f>IF(ISERROR(MATCH(A11,date_of_per_event,0)),"",INDEX(personal_events,MATCH(A11,date_of_per_event,0)))</f>
        <v/>
      </c>
      <c r="B12" s="72"/>
      <c r="C12" s="72" t="str">
        <f>IF(ISERROR(MATCH(C11,date_of_per_event,0)),"",INDEX(personal_events,MATCH(C11,date_of_per_event,0)))</f>
        <v/>
      </c>
      <c r="D12" s="72"/>
      <c r="E12" s="72" t="str">
        <f>IF(ISERROR(MATCH(E11,date_of_per_event,0)),"",INDEX(personal_events,MATCH(E11,date_of_per_event,0)))</f>
        <v/>
      </c>
      <c r="F12" s="72"/>
      <c r="G12" s="72" t="str">
        <f>IF(ISERROR(MATCH(G11,date_of_per_event,0)),"",INDEX(personal_events,MATCH(G11,date_of_per_event,0)))</f>
        <v/>
      </c>
      <c r="H12" s="72"/>
      <c r="I12" s="72" t="str">
        <f>IF(ISERROR(MATCH(I11,date_of_per_event,0)),"",INDEX(personal_events,MATCH(I11,date_of_per_event,0)))</f>
        <v/>
      </c>
      <c r="J12" s="72"/>
      <c r="K12" s="78" t="str">
        <f>IF(ISERROR(MATCH(K11,date_of_per_event,0)),"",INDEX(personal_events,MATCH(K11,date_of_per_event,0)))</f>
        <v/>
      </c>
      <c r="L12" s="78"/>
      <c r="M12" s="73" t="str">
        <f>IF(ISERROR(MATCH(M11,date_of_per_event,0)),"",INDEX(personal_events,MATCH(M11,date_of_per_event,0)))</f>
        <v/>
      </c>
      <c r="N12" s="73"/>
    </row>
    <row r="13" spans="1:14" s="26" customFormat="1" ht="21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8"/>
      <c r="L13" s="78"/>
      <c r="M13" s="73"/>
      <c r="N13" s="73"/>
    </row>
    <row r="14" spans="1:14" s="26" customFormat="1" ht="21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7"/>
      <c r="L14" s="77"/>
      <c r="M14" s="76"/>
      <c r="N14" s="76"/>
    </row>
    <row r="15" spans="1:14" ht="21" customHeight="1" x14ac:dyDescent="0.25">
      <c r="A15" s="30">
        <f>IF(MONTH($A$1)&lt;&gt;MONTH($A$1-WEEKDAY($A$1,Start_Day)+(COLUMN(A15)-COLUMN($A$15)+22)),"",$A$1-WEEKDAY($A$1,Start_Day)+(COLUMN(A15)-COLUMN($A$15)+22))</f>
        <v>42876</v>
      </c>
      <c r="B15" s="28" t="str">
        <f>IF(ISERROR(MATCH(A15,date_of_event,0)),"",INDEX(events,MATCH(A15,date_of_event,0)))</f>
        <v/>
      </c>
      <c r="C15" s="30">
        <f>IF(MONTH($A$1)&lt;&gt;MONTH($A$1-WEEKDAY($A$1,Start_Day)+(COLUMN(B15)-COLUMN($A$15)+22)),"",$A$1-WEEKDAY($A$1,Start_Day)+(COLUMN(B15)-COLUMN($A$15)+22))</f>
        <v>42877</v>
      </c>
      <c r="D15" s="28" t="str">
        <f>IF(ISERROR(MATCH(C15,date_of_event,0)),"",INDEX(events,MATCH(C15,date_of_event,0)))</f>
        <v/>
      </c>
      <c r="E15" s="30">
        <f>IF(MONTH($A$1)&lt;&gt;MONTH($A$1-WEEKDAY($A$1,Start_Day)+(COLUMN(C15)-COLUMN($A$15)+22)),"",$A$1-WEEKDAY($A$1,Start_Day)+(COLUMN(C15)-COLUMN($A$15)+22))</f>
        <v>42878</v>
      </c>
      <c r="F15" s="28" t="str">
        <f>IF(ISERROR(MATCH(E15,date_of_event,0)),"",INDEX(events,MATCH(E15,date_of_event,0)))</f>
        <v/>
      </c>
      <c r="G15" s="30">
        <f>IF(MONTH($A$1)&lt;&gt;MONTH($A$1-WEEKDAY($A$1,Start_Day)+(COLUMN(D15)-COLUMN($A$15)+22)),"",$A$1-WEEKDAY($A$1,Start_Day)+(COLUMN(D15)-COLUMN($A$15)+22))</f>
        <v>42879</v>
      </c>
      <c r="H15" s="28" t="str">
        <f>IF(ISERROR(MATCH(G15,date_of_event,0)),"",INDEX(events,MATCH(G15,date_of_event,0)))</f>
        <v/>
      </c>
      <c r="I15" s="30">
        <f>IF(MONTH($A$1)&lt;&gt;MONTH($A$1-WEEKDAY($A$1,Start_Day)+(COLUMN(E15)-COLUMN($A$15)+22)),"",$A$1-WEEKDAY($A$1,Start_Day)+(COLUMN(E15)-COLUMN($A$15)+22))</f>
        <v>42880</v>
      </c>
      <c r="J15" s="28" t="str">
        <f>IF(ISERROR(MATCH(I15,date_of_event,0)),"",INDEX(events,MATCH(I15,date_of_event,0)))</f>
        <v/>
      </c>
      <c r="K15" s="30">
        <f>IF(MONTH($A$1)&lt;&gt;MONTH($A$1-WEEKDAY($A$1,Start_Day)+(COLUMN(F15)-COLUMN($A$15)+22)),"",$A$1-WEEKDAY($A$1,Start_Day)+(COLUMN(F15)-COLUMN($A$15)+22))</f>
        <v>42881</v>
      </c>
      <c r="L15" s="28" t="str">
        <f>IF(ISERROR(MATCH(K15,date_of_event,0)),"",INDEX(events,MATCH(K15,date_of_event,0)))</f>
        <v/>
      </c>
      <c r="M15" s="31">
        <f>IF(MONTH($A$1)&lt;&gt;MONTH($A$1-WEEKDAY($A$1,Start_Day)+(COLUMN(G15)-COLUMN($A$15)+22)),"",$A$1-WEEKDAY($A$1,Start_Day)+(COLUMN(G15)-COLUMN($A$15)+22))</f>
        <v>42882</v>
      </c>
      <c r="N15" s="29" t="str">
        <f>IF(ISERROR(MATCH(M15,date_of_event,0)),"",INDEX(events,MATCH(M15,date_of_event,0)))</f>
        <v/>
      </c>
    </row>
    <row r="16" spans="1:14" s="26" customFormat="1" ht="21" customHeight="1" x14ac:dyDescent="0.25">
      <c r="A16" s="72" t="str">
        <f>IF(ISERROR(MATCH(A15,date_of_per_event,0)),"",INDEX(personal_events,MATCH(A15,date_of_per_event,0)))</f>
        <v/>
      </c>
      <c r="B16" s="72"/>
      <c r="C16" s="72" t="str">
        <f>IF(ISERROR(MATCH(C15,date_of_per_event,0)),"",INDEX(personal_events,MATCH(C15,date_of_per_event,0)))</f>
        <v/>
      </c>
      <c r="D16" s="72"/>
      <c r="E16" s="72" t="str">
        <f>IF(ISERROR(MATCH(E15,date_of_per_event,0)),"",INDEX(personal_events,MATCH(E15,date_of_per_event,0)))</f>
        <v/>
      </c>
      <c r="F16" s="72"/>
      <c r="G16" s="72" t="str">
        <f>IF(ISERROR(MATCH(G15,date_of_per_event,0)),"",INDEX(personal_events,MATCH(G15,date_of_per_event,0)))</f>
        <v/>
      </c>
      <c r="H16" s="72"/>
      <c r="I16" s="72" t="str">
        <f>IF(ISERROR(MATCH(I15,date_of_per_event,0)),"",INDEX(personal_events,MATCH(I15,date_of_per_event,0)))</f>
        <v/>
      </c>
      <c r="J16" s="72"/>
      <c r="K16" s="72" t="str">
        <f>IF(ISERROR(MATCH(K15,date_of_per_event,0)),"",INDEX(personal_events,MATCH(K15,date_of_per_event,0)))</f>
        <v/>
      </c>
      <c r="L16" s="72"/>
      <c r="M16" s="73" t="str">
        <f>IF(ISERROR(MATCH(M15,date_of_per_event,0)),"",INDEX(personal_events,MATCH(M15,date_of_per_event,0)))</f>
        <v/>
      </c>
      <c r="N16" s="73"/>
    </row>
    <row r="17" spans="1:17" s="26" customFormat="1" ht="21" customHeight="1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  <c r="N17" s="73"/>
    </row>
    <row r="18" spans="1:17" s="26" customFormat="1" ht="21" customHeight="1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76"/>
    </row>
    <row r="19" spans="1:17" ht="21" customHeight="1" x14ac:dyDescent="0.25">
      <c r="A19" s="30">
        <f>IF(MONTH($A$1)&lt;&gt;MONTH($A$1-WEEKDAY($A$1,Start_Day)+(COLUMN(A19)-COLUMN($A$19)+29)),"",$A$1-WEEKDAY($A$1,Start_Day)+(COLUMN(A19)-COLUMN($A$19)+29))</f>
        <v>42883</v>
      </c>
      <c r="B19" s="28" t="str">
        <f>IF(ISERROR(MATCH(A19,date_of_event,0)),"",INDEX(events,MATCH(A19,date_of_event,0)))</f>
        <v/>
      </c>
      <c r="C19" s="30">
        <f>IF(MONTH($A$1)&lt;&gt;MONTH($A$1-WEEKDAY($A$1,Start_Day)+(COLUMN(B19)-COLUMN($A$19)+29)),"",$A$1-WEEKDAY($A$1,Start_Day)+(COLUMN(B19)-COLUMN($A$19)+29))</f>
        <v>42884</v>
      </c>
      <c r="D19" s="28" t="str">
        <f>IF(ISERROR(MATCH(C19,date_of_event,0)),"",INDEX(events,MATCH(C19,date_of_event,0)))</f>
        <v/>
      </c>
      <c r="E19" s="30">
        <f>IF(MONTH($A$1)&lt;&gt;MONTH($A$1-WEEKDAY($A$1,Start_Day)+(COLUMN(C19)-COLUMN($A$19)+29)),"",$A$1-WEEKDAY($A$1,Start_Day)+(COLUMN(C19)-COLUMN($A$19)+29))</f>
        <v>42885</v>
      </c>
      <c r="F19" s="28" t="str">
        <f>IF(ISERROR(MATCH(E19,date_of_event,0)),"",INDEX(events,MATCH(E19,date_of_event,0)))</f>
        <v/>
      </c>
      <c r="G19" s="30">
        <f>IF(MONTH($A$1)&lt;&gt;MONTH($A$1-WEEKDAY($A$1,Start_Day)+(COLUMN(D19)-COLUMN($A$19)+29)),"",$A$1-WEEKDAY($A$1,Start_Day)+(COLUMN(D19)-COLUMN($A$19)+29))</f>
        <v>42886</v>
      </c>
      <c r="H19" s="28" t="str">
        <f>IF(ISERROR(MATCH(G19,date_of_event,0)),"",INDEX(events,MATCH(G19,date_of_event,0)))</f>
        <v/>
      </c>
      <c r="I19" s="30" t="str">
        <f>IF(MONTH($A$1)&lt;&gt;MONTH($A$1-WEEKDAY($A$1,Start_Day)+(COLUMN(E19)-COLUMN($A$19)+29)),"",$A$1-WEEKDAY($A$1,Start_Day)+(COLUMN(E19)-COLUMN($A$19)+29))</f>
        <v/>
      </c>
      <c r="J19" s="28" t="str">
        <f>IF(ISERROR(MATCH(I19,date_of_event,0)),"",INDEX(events,MATCH(I19,date_of_event,0)))</f>
        <v/>
      </c>
      <c r="K19" s="30" t="str">
        <f>IF(MONTH($A$1)&lt;&gt;MONTH($A$1-WEEKDAY($A$1,Start_Day)+(COLUMN(F19)-COLUMN($A$19)+29)),"",$A$1-WEEKDAY($A$1,Start_Day)+(COLUMN(F19)-COLUMN($A$19)+29))</f>
        <v/>
      </c>
      <c r="L19" s="28" t="str">
        <f>IF(ISERROR(MATCH(K19,date_of_event,0)),"",INDEX(events,MATCH(K19,date_of_event,0)))</f>
        <v/>
      </c>
      <c r="M19" s="31" t="str">
        <f>IF(MONTH($A$1)&lt;&gt;MONTH($A$1-WEEKDAY($A$1,Start_Day)+(COLUMN(G19)-COLUMN($A$19)+29)),"",$A$1-WEEKDAY($A$1,Start_Day)+(COLUMN(G19)-COLUMN($A$19)+29))</f>
        <v/>
      </c>
      <c r="N19" s="29" t="str">
        <f>IF(ISERROR(MATCH(M19,date_of_event,0)),"",INDEX(events,MATCH(M19,date_of_event,0)))</f>
        <v/>
      </c>
    </row>
    <row r="20" spans="1:17" s="26" customFormat="1" ht="21" customHeight="1" x14ac:dyDescent="0.25">
      <c r="A20" s="72" t="str">
        <f>IF(ISERROR(MATCH(A19,date_of_per_event,0)),"",INDEX(personal_events,MATCH(A19,date_of_per_event,0)))</f>
        <v/>
      </c>
      <c r="B20" s="72"/>
      <c r="C20" s="72" t="str">
        <f>IF(ISERROR(MATCH(C19,date_of_per_event,0)),"",INDEX(personal_events,MATCH(C19,date_of_per_event,0)))</f>
        <v/>
      </c>
      <c r="D20" s="72"/>
      <c r="E20" s="72" t="str">
        <f>IF(ISERROR(MATCH(E19,date_of_per_event,0)),"",INDEX(personal_events,MATCH(E19,date_of_per_event,0)))</f>
        <v/>
      </c>
      <c r="F20" s="72"/>
      <c r="G20" s="72" t="str">
        <f>IF(ISERROR(MATCH(G19,date_of_per_event,0)),"",INDEX(personal_events,MATCH(G19,date_of_per_event,0)))</f>
        <v/>
      </c>
      <c r="H20" s="72"/>
      <c r="I20" s="72" t="str">
        <f>IF(ISERROR(MATCH(I19,date_of_per_event,0)),"",INDEX(personal_events,MATCH(I19,date_of_per_event,0)))</f>
        <v/>
      </c>
      <c r="J20" s="72"/>
      <c r="K20" s="72" t="str">
        <f>IF(ISERROR(MATCH(K19,date_of_per_event,0)),"",INDEX(personal_events,MATCH(K19,date_of_per_event,0)))</f>
        <v/>
      </c>
      <c r="L20" s="72"/>
      <c r="M20" s="73" t="str">
        <f>IF(ISERROR(MATCH(M19,date_of_per_event,0)),"",INDEX(personal_events,MATCH(M19,date_of_per_event,0)))</f>
        <v/>
      </c>
      <c r="N20" s="73"/>
    </row>
    <row r="21" spans="1:17" s="26" customFormat="1" ht="21" customHeight="1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73"/>
    </row>
    <row r="22" spans="1:17" s="26" customFormat="1" ht="21" customHeight="1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76"/>
    </row>
    <row r="23" spans="1:17" ht="21" customHeight="1" x14ac:dyDescent="0.25">
      <c r="A23" s="30" t="str">
        <f>IF(MONTH($A$1)&lt;&gt;MONTH($A$1-WEEKDAY($A$1,Start_Day)+(COLUMN(A23)-COLUMN($A$23)+36)),"",$A$1-WEEKDAY($A$1,Start_Day)+(COLUMN(A23)-COLUMN($A$23)+36))</f>
        <v/>
      </c>
      <c r="B23" s="28" t="str">
        <f>IF(ISERROR(MATCH(A23,date_of_event,0)),"",INDEX(events,MATCH(A23,date_of_event,0)))</f>
        <v/>
      </c>
      <c r="C23" s="30" t="str">
        <f>IF(MONTH($A$1)&lt;&gt;MONTH($A$1-WEEKDAY($A$1,Start_Day)+(COLUMN(B23)-COLUMN($A$23)+36)),"",$A$1-WEEKDAY($A$1,Start_Day)+(COLUMN(B23)-COLUMN($A$23)+36))</f>
        <v/>
      </c>
      <c r="D23" s="28" t="str">
        <f>IF(ISERROR(MATCH(C23,date_of_event,0)),"",INDEX(events,MATCH(C23,date_of_event,0)))</f>
        <v/>
      </c>
      <c r="E23" s="30" t="str">
        <f>IF(MONTH($A$1)&lt;&gt;MONTH($A$1-WEEKDAY($A$1,Start_Day)+(COLUMN(C23)-COLUMN($A$23)+36)),"",$A$1-WEEKDAY($A$1,Start_Day)+(COLUMN(C23)-COLUMN($A$23)+36))</f>
        <v/>
      </c>
      <c r="F23" s="28" t="str">
        <f>IF(ISERROR(MATCH(E23,date_of_event,0)),"",INDEX(events,MATCH(E23,date_of_event,0)))</f>
        <v/>
      </c>
      <c r="G23" s="30" t="str">
        <f>IF(MONTH($A$1)&lt;&gt;MONTH($A$1-WEEKDAY($A$1,Start_Day)+(COLUMN(D23)-COLUMN($A$23)+36)),"",$A$1-WEEKDAY($A$1,Start_Day)+(COLUMN(D23)-COLUMN($A$23)+36))</f>
        <v/>
      </c>
      <c r="H23" s="28" t="str">
        <f>IF(ISERROR(MATCH(G23,date_of_event,0)),"",INDEX(events,MATCH(G23,date_of_event,0)))</f>
        <v/>
      </c>
      <c r="I23" s="30" t="str">
        <f>IF(MONTH($A$1)&lt;&gt;MONTH($A$1-WEEKDAY($A$1,Start_Day)+(COLUMN(E23)-COLUMN($A$23)+36)),"",$A$1-WEEKDAY($A$1,Start_Day)+(COLUMN(E23)-COLUMN($A$23)+36))</f>
        <v/>
      </c>
      <c r="J23" s="28" t="str">
        <f>IF(ISERROR(MATCH(I23,date_of_event,0)),"",INDEX(events,MATCH(I23,date_of_event,0)))</f>
        <v/>
      </c>
      <c r="K23" s="30" t="str">
        <f>IF(MONTH($A$1)&lt;&gt;MONTH($A$1-WEEKDAY($A$1,Start_Day)+(COLUMN(F23)-COLUMN($A$23)+36)),"",$A$1-WEEKDAY($A$1,Start_Day)+(COLUMN(F23)-COLUMN($A$23)+36))</f>
        <v/>
      </c>
      <c r="L23" s="28" t="str">
        <f>IF(ISERROR(MATCH(K23,date_of_event,0)),"",INDEX(events,MATCH(K23,date_of_event,0)))</f>
        <v/>
      </c>
      <c r="M23" s="31" t="str">
        <f>IF(MONTH($A$1)&lt;&gt;MONTH($A$1-WEEKDAY($A$1,Start_Day)+(COLUMN(G23)-COLUMN($A$23)+36)),"",$A$1-WEEKDAY($A$1,Start_Day)+(COLUMN(G23)-COLUMN($A$23)+36))</f>
        <v/>
      </c>
      <c r="N23" s="29" t="str">
        <f>IF(ISERROR(MATCH(M23,date_of_event,0)),"",INDEX(events,MATCH(M23,date_of_event,0)))</f>
        <v/>
      </c>
    </row>
    <row r="24" spans="1:17" s="26" customFormat="1" ht="21" customHeight="1" x14ac:dyDescent="0.25">
      <c r="A24" s="71" t="str">
        <f>IF(ISERROR(MATCH(A23,date_of_per_event,0)),"",INDEX(personal_events,MATCH(A23,date_of_per_event,0)))</f>
        <v/>
      </c>
      <c r="B24" s="71"/>
      <c r="C24" s="72" t="str">
        <f>IF(ISERROR(MATCH(C23,date_of_per_event,0)),"",INDEX(personal_events,MATCH(C23,date_of_per_event,0)))</f>
        <v/>
      </c>
      <c r="D24" s="72"/>
      <c r="E24" s="72" t="str">
        <f>IF(ISERROR(MATCH(E23,date_of_per_event,0)),"",INDEX(personal_events,MATCH(E23,date_of_per_event,0)))</f>
        <v/>
      </c>
      <c r="F24" s="72"/>
      <c r="G24" s="72" t="str">
        <f>IF(ISERROR(MATCH(G23,date_of_per_event,0)),"",INDEX(personal_events,MATCH(G23,date_of_per_event,0)))</f>
        <v/>
      </c>
      <c r="H24" s="72"/>
      <c r="I24" s="72" t="str">
        <f>IF(ISERROR(MATCH(I23,date_of_per_event,0)),"",INDEX(personal_events,MATCH(I23,date_of_per_event,0)))</f>
        <v/>
      </c>
      <c r="J24" s="72"/>
      <c r="K24" s="72" t="str">
        <f>IF(ISERROR(MATCH(K23,date_of_per_event,0)),"",INDEX(personal_events,MATCH(K23,date_of_per_event,0)))</f>
        <v/>
      </c>
      <c r="L24" s="72"/>
      <c r="M24" s="73" t="str">
        <f>IF(ISERROR(MATCH(M23,date_of_per_event,0)),"",INDEX(personal_events,MATCH(M23,date_of_per_event,0)))</f>
        <v/>
      </c>
      <c r="N24" s="73"/>
    </row>
    <row r="25" spans="1:17" s="26" customFormat="1" ht="21" customHeight="1" x14ac:dyDescent="0.25">
      <c r="A25" s="71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73"/>
    </row>
    <row r="26" spans="1:17" s="26" customFormat="1" ht="21" customHeight="1" x14ac:dyDescent="0.25">
      <c r="A26" s="89"/>
      <c r="B26" s="89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76"/>
    </row>
    <row r="27" spans="1:17" ht="6.95" customHeight="1" x14ac:dyDescent="0.25">
      <c r="A27" s="79"/>
      <c r="B27" s="79"/>
      <c r="C27" s="79"/>
      <c r="D27" s="32"/>
      <c r="E27" s="1"/>
      <c r="F27" s="1"/>
      <c r="G27" s="1"/>
      <c r="H27" s="1"/>
      <c r="I27" s="1"/>
      <c r="J27" s="1"/>
      <c r="K27" s="79"/>
      <c r="L27" s="79"/>
      <c r="M27" s="79"/>
      <c r="N27" s="32"/>
    </row>
    <row r="28" spans="1:17" ht="18" customHeight="1" x14ac:dyDescent="0.25">
      <c r="A28" s="79"/>
      <c r="B28" s="79"/>
      <c r="C28" s="79"/>
      <c r="D28" s="32"/>
      <c r="E28" s="84" t="s">
        <v>35</v>
      </c>
      <c r="F28" s="84"/>
      <c r="G28" s="84"/>
      <c r="H28" s="84"/>
      <c r="I28" s="84"/>
      <c r="J28" s="84"/>
      <c r="K28" s="79"/>
      <c r="L28" s="79"/>
      <c r="M28" s="79"/>
      <c r="N28" s="32"/>
    </row>
    <row r="29" spans="1:17" ht="18" customHeight="1" x14ac:dyDescent="0.25">
      <c r="A29" s="79"/>
      <c r="B29" s="79"/>
      <c r="C29" s="79"/>
      <c r="D29" s="32"/>
      <c r="E29" s="85"/>
      <c r="F29" s="86"/>
      <c r="G29" s="86"/>
      <c r="H29" s="86"/>
      <c r="I29" s="86"/>
      <c r="J29" s="87"/>
      <c r="K29" s="79"/>
      <c r="L29" s="79"/>
      <c r="M29" s="79"/>
      <c r="N29" s="32"/>
      <c r="Q29" s="1"/>
    </row>
    <row r="30" spans="1:17" s="27" customFormat="1" ht="18" customHeight="1" x14ac:dyDescent="0.25">
      <c r="A30" s="79"/>
      <c r="B30" s="79"/>
      <c r="C30" s="79"/>
      <c r="D30" s="32"/>
      <c r="E30" s="92"/>
      <c r="F30" s="93"/>
      <c r="G30" s="93"/>
      <c r="H30" s="93"/>
      <c r="I30" s="93"/>
      <c r="J30" s="94"/>
      <c r="K30" s="79"/>
      <c r="L30" s="79"/>
      <c r="M30" s="79"/>
      <c r="N30" s="32"/>
    </row>
    <row r="31" spans="1:17" ht="18" customHeight="1" x14ac:dyDescent="0.25">
      <c r="A31" s="79"/>
      <c r="B31" s="79"/>
      <c r="C31" s="79"/>
      <c r="D31" s="32"/>
      <c r="E31" s="92"/>
      <c r="F31" s="93"/>
      <c r="G31" s="93"/>
      <c r="H31" s="93"/>
      <c r="I31" s="93"/>
      <c r="J31" s="94"/>
      <c r="K31" s="79"/>
      <c r="L31" s="79"/>
      <c r="M31" s="79"/>
      <c r="N31" s="32"/>
    </row>
    <row r="32" spans="1:17" ht="18" customHeight="1" x14ac:dyDescent="0.25">
      <c r="A32" s="79"/>
      <c r="B32" s="79"/>
      <c r="C32" s="79"/>
      <c r="D32" s="32"/>
      <c r="E32" s="91"/>
      <c r="F32" s="91"/>
      <c r="G32" s="91"/>
      <c r="H32" s="91"/>
      <c r="I32" s="91"/>
      <c r="J32" s="91"/>
      <c r="K32" s="79"/>
      <c r="L32" s="79"/>
      <c r="M32" s="79"/>
      <c r="N32" s="32"/>
    </row>
    <row r="33" spans="1:14" ht="18" customHeight="1" x14ac:dyDescent="0.25">
      <c r="A33" s="79"/>
      <c r="B33" s="79"/>
      <c r="C33" s="79"/>
      <c r="D33" s="32"/>
      <c r="E33" s="92"/>
      <c r="F33" s="93"/>
      <c r="G33" s="93"/>
      <c r="H33" s="93"/>
      <c r="I33" s="93"/>
      <c r="J33" s="94"/>
      <c r="K33" s="79"/>
      <c r="L33" s="79"/>
      <c r="M33" s="79"/>
      <c r="N33" s="32"/>
    </row>
    <row r="34" spans="1:14" ht="18" customHeight="1" x14ac:dyDescent="0.25">
      <c r="A34" s="32"/>
      <c r="B34" s="32"/>
      <c r="C34" s="32"/>
      <c r="D34" s="32"/>
      <c r="E34" s="95"/>
      <c r="F34" s="96"/>
      <c r="G34" s="96"/>
      <c r="H34" s="96"/>
      <c r="I34" s="96"/>
      <c r="J34" s="97"/>
      <c r="K34" s="32"/>
      <c r="L34" s="32"/>
      <c r="M34" s="32"/>
      <c r="N34" s="32"/>
    </row>
    <row r="35" spans="1:14" s="19" customFormat="1" ht="18" customHeight="1" x14ac:dyDescent="0.2">
      <c r="A35" s="80" t="s">
        <v>86</v>
      </c>
      <c r="B35" s="80"/>
      <c r="C35" s="80"/>
      <c r="D35" s="80"/>
      <c r="E35" s="33"/>
      <c r="F35" s="33"/>
      <c r="G35" s="33"/>
      <c r="H35" s="33"/>
      <c r="I35" s="33"/>
      <c r="J35" s="33"/>
      <c r="K35" s="81" t="str">
        <f ca="1">"© "&amp;YEAR(TODAY())&amp;" Spreadsheet123 LTD. All rights reserved"</f>
        <v>© 2017 Spreadsheet123 LTD. All rights reserved</v>
      </c>
      <c r="L35" s="81"/>
      <c r="M35" s="81"/>
      <c r="N35" s="81"/>
    </row>
  </sheetData>
  <mergeCells count="145">
    <mergeCell ref="A21:B21"/>
    <mergeCell ref="C21:D21"/>
    <mergeCell ref="E21:F21"/>
    <mergeCell ref="G21:H21"/>
    <mergeCell ref="I21:J21"/>
    <mergeCell ref="K21:L21"/>
    <mergeCell ref="M21:N21"/>
    <mergeCell ref="A20:B20"/>
    <mergeCell ref="A25:B25"/>
    <mergeCell ref="C25:D25"/>
    <mergeCell ref="E25:F25"/>
    <mergeCell ref="G25:H25"/>
    <mergeCell ref="A24:B24"/>
    <mergeCell ref="C24:D24"/>
    <mergeCell ref="E24:F24"/>
    <mergeCell ref="G24:H24"/>
    <mergeCell ref="C22:D22"/>
    <mergeCell ref="C20:D20"/>
    <mergeCell ref="E20:F20"/>
    <mergeCell ref="G20:H20"/>
    <mergeCell ref="C16:D16"/>
    <mergeCell ref="E16:F16"/>
    <mergeCell ref="G16:H16"/>
    <mergeCell ref="C17:D17"/>
    <mergeCell ref="E17:F17"/>
    <mergeCell ref="G17:H17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C9:D9"/>
    <mergeCell ref="E9:F9"/>
    <mergeCell ref="G9:H9"/>
    <mergeCell ref="C8:D8"/>
    <mergeCell ref="E8:F8"/>
    <mergeCell ref="I9:J9"/>
    <mergeCell ref="I8:J8"/>
    <mergeCell ref="M18:N18"/>
    <mergeCell ref="M14:N14"/>
    <mergeCell ref="M17:N17"/>
    <mergeCell ref="M16:N16"/>
    <mergeCell ref="I16:J16"/>
    <mergeCell ref="C12:D12"/>
    <mergeCell ref="E12:F12"/>
    <mergeCell ref="G12:H12"/>
    <mergeCell ref="I17:J17"/>
    <mergeCell ref="C13:D13"/>
    <mergeCell ref="M10:N10"/>
    <mergeCell ref="C18:D18"/>
    <mergeCell ref="G13:H13"/>
    <mergeCell ref="I13:J13"/>
    <mergeCell ref="M6:N6"/>
    <mergeCell ref="M8:N8"/>
    <mergeCell ref="M13:N13"/>
    <mergeCell ref="I12:J12"/>
    <mergeCell ref="K12:L12"/>
    <mergeCell ref="M12:N12"/>
    <mergeCell ref="K9:L9"/>
    <mergeCell ref="M9:N9"/>
    <mergeCell ref="K6:L6"/>
    <mergeCell ref="K8:L8"/>
    <mergeCell ref="K22:L22"/>
    <mergeCell ref="K26:L26"/>
    <mergeCell ref="M26:N26"/>
    <mergeCell ref="M22:N22"/>
    <mergeCell ref="K25:L25"/>
    <mergeCell ref="M25:N25"/>
    <mergeCell ref="K24:L24"/>
    <mergeCell ref="M24:N24"/>
    <mergeCell ref="K10:L10"/>
    <mergeCell ref="K14:L14"/>
    <mergeCell ref="K18:L18"/>
    <mergeCell ref="K13:L13"/>
    <mergeCell ref="K17:L17"/>
    <mergeCell ref="K16:L16"/>
    <mergeCell ref="K20:L20"/>
    <mergeCell ref="M20:N20"/>
    <mergeCell ref="G26:H26"/>
    <mergeCell ref="I6:J6"/>
    <mergeCell ref="I10:J10"/>
    <mergeCell ref="I14:J14"/>
    <mergeCell ref="I18:J18"/>
    <mergeCell ref="I22:J22"/>
    <mergeCell ref="I26:J26"/>
    <mergeCell ref="I20:J20"/>
    <mergeCell ref="I25:J25"/>
    <mergeCell ref="I24:J24"/>
    <mergeCell ref="E32:J32"/>
    <mergeCell ref="E33:J33"/>
    <mergeCell ref="E34:J34"/>
    <mergeCell ref="C14:D14"/>
    <mergeCell ref="A6:B6"/>
    <mergeCell ref="A10:B10"/>
    <mergeCell ref="A14:B14"/>
    <mergeCell ref="A18:B18"/>
    <mergeCell ref="A8:B8"/>
    <mergeCell ref="A13:B13"/>
    <mergeCell ref="A17:B17"/>
    <mergeCell ref="A16:B16"/>
    <mergeCell ref="A9:B9"/>
    <mergeCell ref="A12:B12"/>
    <mergeCell ref="E6:F6"/>
    <mergeCell ref="E10:F10"/>
    <mergeCell ref="E14:F14"/>
    <mergeCell ref="E18:F18"/>
    <mergeCell ref="G6:H6"/>
    <mergeCell ref="G10:H10"/>
    <mergeCell ref="G14:H14"/>
    <mergeCell ref="G18:H18"/>
    <mergeCell ref="G8:H8"/>
    <mergeCell ref="E13:F13"/>
    <mergeCell ref="C26:D26"/>
    <mergeCell ref="E22:F22"/>
    <mergeCell ref="E26:F26"/>
    <mergeCell ref="G22:H22"/>
    <mergeCell ref="A1:N1"/>
    <mergeCell ref="A27:C33"/>
    <mergeCell ref="K27:M33"/>
    <mergeCell ref="A35:D35"/>
    <mergeCell ref="K35:N35"/>
    <mergeCell ref="I2:J2"/>
    <mergeCell ref="K2:L2"/>
    <mergeCell ref="M2:N2"/>
    <mergeCell ref="E28:J28"/>
    <mergeCell ref="E29:J29"/>
    <mergeCell ref="E30:J30"/>
    <mergeCell ref="E31:J31"/>
    <mergeCell ref="A2:B2"/>
    <mergeCell ref="C2:D2"/>
    <mergeCell ref="E2:F2"/>
    <mergeCell ref="G2:H2"/>
    <mergeCell ref="A22:B22"/>
    <mergeCell ref="A26:B26"/>
    <mergeCell ref="C6:D6"/>
    <mergeCell ref="C10:D10"/>
  </mergeCells>
  <phoneticPr fontId="2" type="noConversion"/>
  <conditionalFormatting sqref="A15:B18">
    <cfRule type="expression" dxfId="450" priority="1" stopIfTrue="1">
      <formula>LEN(TRIM($A$15))=0</formula>
    </cfRule>
    <cfRule type="expression" dxfId="449" priority="2" stopIfTrue="1">
      <formula>$A$2="Sun"</formula>
    </cfRule>
  </conditionalFormatting>
  <conditionalFormatting sqref="A19:B22">
    <cfRule type="expression" dxfId="448" priority="3" stopIfTrue="1">
      <formula>LEN(TRIM($A$19))=0</formula>
    </cfRule>
    <cfRule type="expression" dxfId="447" priority="4" stopIfTrue="1">
      <formula>$A$2="Sun"</formula>
    </cfRule>
  </conditionalFormatting>
  <conditionalFormatting sqref="A23:B26">
    <cfRule type="expression" dxfId="446" priority="5" stopIfTrue="1">
      <formula>LEN(TRIM($A$23))=0</formula>
    </cfRule>
    <cfRule type="expression" dxfId="445" priority="6" stopIfTrue="1">
      <formula>$A$2="Sun"</formula>
    </cfRule>
  </conditionalFormatting>
  <conditionalFormatting sqref="C23:D26">
    <cfRule type="expression" dxfId="444" priority="7" stopIfTrue="1">
      <formula>LEN(TRIM($C$23))=0</formula>
    </cfRule>
  </conditionalFormatting>
  <conditionalFormatting sqref="C19:D22">
    <cfRule type="expression" dxfId="443" priority="8" stopIfTrue="1">
      <formula>LEN(TRIM($C$19))=0</formula>
    </cfRule>
  </conditionalFormatting>
  <conditionalFormatting sqref="C15:D18">
    <cfRule type="expression" dxfId="442" priority="9" stopIfTrue="1">
      <formula>LEN(TRIM($C$15))=0</formula>
    </cfRule>
  </conditionalFormatting>
  <conditionalFormatting sqref="E23:F26">
    <cfRule type="expression" dxfId="441" priority="10" stopIfTrue="1">
      <formula>LEN(TRIM($E$23))=0</formula>
    </cfRule>
  </conditionalFormatting>
  <conditionalFormatting sqref="E19:F22">
    <cfRule type="expression" dxfId="440" priority="11" stopIfTrue="1">
      <formula>LEN(TRIM($E$19))=0</formula>
    </cfRule>
  </conditionalFormatting>
  <conditionalFormatting sqref="E15:F18">
    <cfRule type="expression" dxfId="439" priority="12" stopIfTrue="1">
      <formula>LEN(TRIM($E$15))=0</formula>
    </cfRule>
  </conditionalFormatting>
  <conditionalFormatting sqref="G23:H26">
    <cfRule type="expression" dxfId="438" priority="13" stopIfTrue="1">
      <formula>LEN(TRIM($G$23))=0</formula>
    </cfRule>
  </conditionalFormatting>
  <conditionalFormatting sqref="G19:H22">
    <cfRule type="expression" dxfId="437" priority="14" stopIfTrue="1">
      <formula>LEN(TRIM($G$19))=0</formula>
    </cfRule>
  </conditionalFormatting>
  <conditionalFormatting sqref="G15:H18">
    <cfRule type="expression" dxfId="436" priority="15" stopIfTrue="1">
      <formula>LEN(TRIM($G$15))=0</formula>
    </cfRule>
  </conditionalFormatting>
  <conditionalFormatting sqref="I23:J26">
    <cfRule type="expression" dxfId="435" priority="16" stopIfTrue="1">
      <formula>LEN(TRIM($I$23))=0</formula>
    </cfRule>
  </conditionalFormatting>
  <conditionalFormatting sqref="I19:J22">
    <cfRule type="expression" dxfId="434" priority="17" stopIfTrue="1">
      <formula>LEN(TRIM($I$19))=0</formula>
    </cfRule>
  </conditionalFormatting>
  <conditionalFormatting sqref="I15:J18">
    <cfRule type="expression" dxfId="433" priority="18" stopIfTrue="1">
      <formula>LEN(TRIM($I$15))=0</formula>
    </cfRule>
  </conditionalFormatting>
  <conditionalFormatting sqref="K23:L26">
    <cfRule type="expression" dxfId="432" priority="19" stopIfTrue="1">
      <formula>LEN(TRIM($K$23))=0</formula>
    </cfRule>
    <cfRule type="expression" dxfId="431" priority="20" stopIfTrue="1">
      <formula>$K$2="Sat"</formula>
    </cfRule>
  </conditionalFormatting>
  <conditionalFormatting sqref="K15:L18">
    <cfRule type="expression" dxfId="430" priority="21" stopIfTrue="1">
      <formula>LEN(TRIM($K$15))=0</formula>
    </cfRule>
    <cfRule type="expression" dxfId="429" priority="22" stopIfTrue="1">
      <formula>$K$2="Sat"</formula>
    </cfRule>
  </conditionalFormatting>
  <conditionalFormatting sqref="K19:L22">
    <cfRule type="expression" dxfId="428" priority="23" stopIfTrue="1">
      <formula>LEN(TRIM($K$19))=0</formula>
    </cfRule>
    <cfRule type="expression" dxfId="427" priority="24" stopIfTrue="1">
      <formula>$K$2="Sat"</formula>
    </cfRule>
  </conditionalFormatting>
  <conditionalFormatting sqref="M15:N18">
    <cfRule type="expression" dxfId="426" priority="25" stopIfTrue="1">
      <formula>LEN(TRIM($M$15))=0</formula>
    </cfRule>
  </conditionalFormatting>
  <conditionalFormatting sqref="M19:N22">
    <cfRule type="expression" dxfId="425" priority="26" stopIfTrue="1">
      <formula>LEN(TRIM($M$19))=0</formula>
    </cfRule>
  </conditionalFormatting>
  <conditionalFormatting sqref="M23:N26">
    <cfRule type="expression" dxfId="424" priority="27" stopIfTrue="1">
      <formula>LEN(TRIM($M$23))=0</formula>
    </cfRule>
  </conditionalFormatting>
  <conditionalFormatting sqref="K2:L2">
    <cfRule type="expression" dxfId="423" priority="28" stopIfTrue="1">
      <formula>$K$2="Sat"</formula>
    </cfRule>
  </conditionalFormatting>
  <conditionalFormatting sqref="A3:B6">
    <cfRule type="expression" dxfId="422" priority="29" stopIfTrue="1">
      <formula>LEN(TRIM($A$3))=0</formula>
    </cfRule>
    <cfRule type="expression" dxfId="421" priority="30" stopIfTrue="1">
      <formula>$A$2="Sun"</formula>
    </cfRule>
  </conditionalFormatting>
  <conditionalFormatting sqref="A7:B10">
    <cfRule type="expression" dxfId="420" priority="31" stopIfTrue="1">
      <formula>LEN(TRIM($A$7))=0</formula>
    </cfRule>
    <cfRule type="expression" dxfId="419" priority="32" stopIfTrue="1">
      <formula>$A$2="Sun"</formula>
    </cfRule>
  </conditionalFormatting>
  <conditionalFormatting sqref="A11:B14">
    <cfRule type="expression" dxfId="418" priority="33" stopIfTrue="1">
      <formula>LEN(TRIM($A$11))=0</formula>
    </cfRule>
    <cfRule type="expression" dxfId="417" priority="34" stopIfTrue="1">
      <formula>$A$2="Sun"</formula>
    </cfRule>
  </conditionalFormatting>
  <conditionalFormatting sqref="C3:D6">
    <cfRule type="expression" dxfId="416" priority="35" stopIfTrue="1">
      <formula>LEN(TRIM($C$3))=0</formula>
    </cfRule>
  </conditionalFormatting>
  <conditionalFormatting sqref="C11:D14">
    <cfRule type="expression" dxfId="415" priority="36" stopIfTrue="1">
      <formula>LEN(TRIM($C$11))=0</formula>
    </cfRule>
  </conditionalFormatting>
  <conditionalFormatting sqref="C7:D10">
    <cfRule type="expression" dxfId="414" priority="37" stopIfTrue="1">
      <formula>LEN(TRIM($C$7))=0</formula>
    </cfRule>
  </conditionalFormatting>
  <conditionalFormatting sqref="E11:F14">
    <cfRule type="expression" dxfId="413" priority="38" stopIfTrue="1">
      <formula>LEN(TRIM($E$11))=0</formula>
    </cfRule>
  </conditionalFormatting>
  <conditionalFormatting sqref="E7:F10">
    <cfRule type="expression" dxfId="412" priority="39" stopIfTrue="1">
      <formula>LEN(TRIM($E$7))=0</formula>
    </cfRule>
  </conditionalFormatting>
  <conditionalFormatting sqref="E3:F6">
    <cfRule type="expression" dxfId="411" priority="40" stopIfTrue="1">
      <formula>LEN(TRIM($E$3))=0</formula>
    </cfRule>
  </conditionalFormatting>
  <conditionalFormatting sqref="G11:H14">
    <cfRule type="expression" dxfId="410" priority="41" stopIfTrue="1">
      <formula>LEN(TRIM($G$11))=0</formula>
    </cfRule>
  </conditionalFormatting>
  <conditionalFormatting sqref="G7:H10">
    <cfRule type="expression" dxfId="409" priority="42" stopIfTrue="1">
      <formula>LEN(TRIM($G$7))=0</formula>
    </cfRule>
  </conditionalFormatting>
  <conditionalFormatting sqref="G3:H6">
    <cfRule type="expression" dxfId="408" priority="43" stopIfTrue="1">
      <formula>LEN(TRIM($G$3))=0</formula>
    </cfRule>
  </conditionalFormatting>
  <conditionalFormatting sqref="I11:J14">
    <cfRule type="expression" dxfId="407" priority="44" stopIfTrue="1">
      <formula>LEN(TRIM($I$11))=0</formula>
    </cfRule>
  </conditionalFormatting>
  <conditionalFormatting sqref="I7:J10">
    <cfRule type="expression" dxfId="406" priority="45" stopIfTrue="1">
      <formula>LEN(TRIM($I$7))=0</formula>
    </cfRule>
  </conditionalFormatting>
  <conditionalFormatting sqref="I3:J6">
    <cfRule type="expression" dxfId="405" priority="46" stopIfTrue="1">
      <formula>LEN(TRIM($I$3))=0</formula>
    </cfRule>
  </conditionalFormatting>
  <conditionalFormatting sqref="K11:L14">
    <cfRule type="expression" dxfId="404" priority="47" stopIfTrue="1">
      <formula>LEN(TRIM($K$11))=0</formula>
    </cfRule>
    <cfRule type="expression" dxfId="403" priority="48" stopIfTrue="1">
      <formula>$K$2="Sat"</formula>
    </cfRule>
  </conditionalFormatting>
  <conditionalFormatting sqref="K7:L10">
    <cfRule type="expression" dxfId="402" priority="49" stopIfTrue="1">
      <formula>LEN(TRIM($K$7))=0</formula>
    </cfRule>
    <cfRule type="expression" dxfId="401" priority="50" stopIfTrue="1">
      <formula>$K$2="Sat"</formula>
    </cfRule>
  </conditionalFormatting>
  <conditionalFormatting sqref="K3:L6">
    <cfRule type="expression" dxfId="400" priority="51" stopIfTrue="1">
      <formula>LEN(TRIM($K$3))=0</formula>
    </cfRule>
    <cfRule type="expression" dxfId="399" priority="52" stopIfTrue="1">
      <formula>$K$2="Sat"</formula>
    </cfRule>
  </conditionalFormatting>
  <conditionalFormatting sqref="A2:B2">
    <cfRule type="expression" dxfId="398" priority="53" stopIfTrue="1">
      <formula>$A$2="Sun"</formula>
    </cfRule>
  </conditionalFormatting>
  <conditionalFormatting sqref="M3:N6">
    <cfRule type="expression" dxfId="397" priority="54" stopIfTrue="1">
      <formula>LEN(TRIM($M$3))=0</formula>
    </cfRule>
  </conditionalFormatting>
  <conditionalFormatting sqref="M7:N10">
    <cfRule type="expression" dxfId="396" priority="55" stopIfTrue="1">
      <formula>LEN(TRIM($M$7))=0</formula>
    </cfRule>
  </conditionalFormatting>
  <conditionalFormatting sqref="M11:N14">
    <cfRule type="expression" dxfId="395" priority="56" stopIfTrue="1">
      <formula>LEN(TRIM($M$11))=0</formula>
    </cfRule>
  </conditionalFormatting>
  <hyperlinks>
    <hyperlink ref="A35" r:id="rId1" display="www.spreadsheet123.com/calendars-organisers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0" orientation="landscape" r:id="rId2"/>
  <headerFooter alignWithMargins="0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Q35"/>
  <sheetViews>
    <sheetView showGridLines="0" workbookViewId="0">
      <selection sqref="A1:N1"/>
    </sheetView>
  </sheetViews>
  <sheetFormatPr defaultRowHeight="14.25" x14ac:dyDescent="0.25"/>
  <cols>
    <col min="1" max="1" width="4.7109375" style="2" customWidth="1"/>
    <col min="2" max="2" width="20.7109375" style="2" customWidth="1"/>
    <col min="3" max="3" width="4.7109375" style="2" customWidth="1"/>
    <col min="4" max="4" width="20.7109375" style="2" customWidth="1"/>
    <col min="5" max="5" width="4.7109375" style="2" customWidth="1"/>
    <col min="6" max="6" width="20.7109375" style="2" customWidth="1"/>
    <col min="7" max="7" width="4.7109375" style="2" customWidth="1"/>
    <col min="8" max="8" width="20.7109375" style="2" customWidth="1"/>
    <col min="9" max="9" width="4.7109375" style="2" customWidth="1"/>
    <col min="10" max="10" width="20.7109375" style="2" customWidth="1"/>
    <col min="11" max="11" width="4.7109375" style="2" customWidth="1"/>
    <col min="12" max="12" width="20.7109375" style="2" customWidth="1"/>
    <col min="13" max="13" width="4.7109375" style="2" customWidth="1"/>
    <col min="14" max="14" width="20.7109375" style="2" customWidth="1"/>
    <col min="15" max="15" width="1.7109375" style="2" customWidth="1"/>
    <col min="16" max="16384" width="9.140625" style="2"/>
  </cols>
  <sheetData>
    <row r="1" spans="1:14" ht="38.25" thickBot="1" x14ac:dyDescent="0.3">
      <c r="A1" s="90">
        <f>DATE(Year,Month+5,1)</f>
        <v>42887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30.75" thickTop="1" x14ac:dyDescent="0.25">
      <c r="A2" s="82" t="str">
        <f>IF(Start_Day=2,"Mon","Sun")</f>
        <v>Sun</v>
      </c>
      <c r="B2" s="82"/>
      <c r="C2" s="82" t="str">
        <f>IF(Start_Day=2,"Tue","Mon")</f>
        <v>Mon</v>
      </c>
      <c r="D2" s="82"/>
      <c r="E2" s="82" t="str">
        <f>IF(Start_Day=2,"Wed","Tue")</f>
        <v>Tue</v>
      </c>
      <c r="F2" s="82"/>
      <c r="G2" s="82" t="str">
        <f>IF(Start_Day=2,"Thu","Wed")</f>
        <v>Wed</v>
      </c>
      <c r="H2" s="82"/>
      <c r="I2" s="82" t="str">
        <f>IF(Start_Day=2,"Fri","Thu")</f>
        <v>Thu</v>
      </c>
      <c r="J2" s="82"/>
      <c r="K2" s="82" t="str">
        <f>IF(Start_Day=2,"Sat","Fri")</f>
        <v>Fri</v>
      </c>
      <c r="L2" s="82"/>
      <c r="M2" s="83" t="str">
        <f>IF(Start_Day=2,"Sun","Sat")</f>
        <v>Sat</v>
      </c>
      <c r="N2" s="83"/>
    </row>
    <row r="3" spans="1:14" ht="21" customHeight="1" x14ac:dyDescent="0.25">
      <c r="A3" s="30" t="str">
        <f>IF(MONTH($A$1)&lt;&gt;MONTH($A$1-WEEKDAY($A$1,Start_Day)+(COLUMN(A3)-COLUMN($A$3)+1)),"",$A$1-WEEKDAY($A$1,Start_Day)+(COLUMN(A3)-COLUMN($A$3)+1))</f>
        <v/>
      </c>
      <c r="B3" s="28" t="str">
        <f>IF(ISERROR(MATCH(A3,date_of_event,0)),"",INDEX(events,MATCH(A3,date_of_event,0)))</f>
        <v/>
      </c>
      <c r="C3" s="30" t="str">
        <f>IF(MONTH($A$1)&lt;&gt;MONTH($A$1-WEEKDAY($A$1,Start_Day)+(COLUMN(B3)-COLUMN($A$3)+1)),"",$A$1-WEEKDAY($A$1,Start_Day)+(COLUMN(B3)-COLUMN($A$3)+1))</f>
        <v/>
      </c>
      <c r="D3" s="28" t="str">
        <f>IF(ISERROR(MATCH(C3,date_of_event,0)),"",INDEX(events,MATCH(C3,date_of_event,0)))</f>
        <v/>
      </c>
      <c r="E3" s="30" t="str">
        <f>IF(MONTH($A$1)&lt;&gt;MONTH($A$1-WEEKDAY($A$1,Start_Day)+(COLUMN(C3)-COLUMN($A$3)+1)),"",$A$1-WEEKDAY($A$1,Start_Day)+(COLUMN(C3)-COLUMN($A$3)+1))</f>
        <v/>
      </c>
      <c r="F3" s="28" t="str">
        <f>IF(ISERROR(MATCH(E3,date_of_event,0)),"",INDEX(events,MATCH(E3,date_of_event,0)))</f>
        <v/>
      </c>
      <c r="G3" s="30" t="str">
        <f>IF(MONTH($A$1)&lt;&gt;MONTH($A$1-WEEKDAY($A$1,Start_Day)+(COLUMN(D3)-COLUMN($A$3)+1)),"",$A$1-WEEKDAY($A$1,Start_Day)+(COLUMN(D3)-COLUMN($A$3)+1))</f>
        <v/>
      </c>
      <c r="H3" s="28" t="str">
        <f>IF(ISERROR(MATCH(G3,date_of_event,0)),"",INDEX(events,MATCH(G3,date_of_event,0)))</f>
        <v/>
      </c>
      <c r="I3" s="30">
        <f>IF(MONTH($A$1)&lt;&gt;MONTH($A$1-WEEKDAY($A$1,Start_Day)+(COLUMN(E3)-COLUMN($A$3)+1)),"",$A$1-WEEKDAY($A$1,Start_Day)+(COLUMN(E3)-COLUMN($A$3)+1))</f>
        <v>42887</v>
      </c>
      <c r="J3" s="28" t="str">
        <f>IF(ISERROR(MATCH(I3,date_of_event,0)),"",INDEX(events,MATCH(I3,date_of_event,0)))</f>
        <v/>
      </c>
      <c r="K3" s="30">
        <f>IF(MONTH($A$1)&lt;&gt;MONTH($A$1-WEEKDAY($A$1,Start_Day)+(COLUMN(F3)-COLUMN($A$3)+1)),"",$A$1-WEEKDAY($A$1,Start_Day)+(COLUMN(F3)-COLUMN($A$3)+1))</f>
        <v>42888</v>
      </c>
      <c r="L3" s="28" t="str">
        <f>IF(ISERROR(MATCH(K3,date_of_event,0)),"",INDEX(events,MATCH(K3,date_of_event,0)))</f>
        <v/>
      </c>
      <c r="M3" s="31">
        <f>IF(MONTH($A$1)&lt;&gt;MONTH($A$1-WEEKDAY($A$1,Start_Day)+(COLUMN(G3)-COLUMN($A$3)+1)),"",$A$1-WEEKDAY($A$1,Start_Day)+(COLUMN(G3)-COLUMN($A$3)+1))</f>
        <v>42889</v>
      </c>
      <c r="N3" s="29" t="str">
        <f>IF(ISERROR(MATCH(M3,date_of_event,0)),"",INDEX(events,MATCH(M3,date_of_event,0)))</f>
        <v/>
      </c>
    </row>
    <row r="4" spans="1:14" ht="21" customHeight="1" x14ac:dyDescent="0.25">
      <c r="A4" s="72" t="str">
        <f>IF(ISERROR(MATCH(A3,date_of_per_event,0)),"",INDEX(personal_events,MATCH(A3,date_of_per_event,0)))</f>
        <v/>
      </c>
      <c r="B4" s="72"/>
      <c r="C4" s="72" t="str">
        <f>IF(ISERROR(MATCH(C3,date_of_per_event,0)),"",INDEX(personal_events,MATCH(C3,date_of_per_event,0)))</f>
        <v/>
      </c>
      <c r="D4" s="72"/>
      <c r="E4" s="72" t="str">
        <f>IF(ISERROR(MATCH(E3,date_of_per_event,0)),"",INDEX(personal_events,MATCH(E3,date_of_per_event,0)))</f>
        <v/>
      </c>
      <c r="F4" s="74"/>
      <c r="G4" s="72" t="str">
        <f>IF(ISERROR(MATCH(G3,date_of_per_event,0)),"",INDEX(personal_events,MATCH(G3,date_of_per_event,0)))</f>
        <v/>
      </c>
      <c r="H4" s="72"/>
      <c r="I4" s="72" t="str">
        <f>IF(ISERROR(MATCH(I3,date_of_per_event,0)),"",INDEX(personal_events,MATCH(I3,date_of_per_event,0)))</f>
        <v/>
      </c>
      <c r="J4" s="72"/>
      <c r="K4" s="72" t="str">
        <f>IF(ISERROR(MATCH(K3,date_of_per_event,0)),"",INDEX(personal_events,MATCH(K3,date_of_per_event,0)))</f>
        <v/>
      </c>
      <c r="L4" s="72"/>
      <c r="M4" s="73" t="str">
        <f>IF(ISERROR(MATCH(M3,date_of_per_event,0)),"",INDEX(personal_events,MATCH(M3,date_of_per_event,0)))</f>
        <v/>
      </c>
      <c r="N4" s="73"/>
    </row>
    <row r="5" spans="1:14" ht="21" customHeight="1" x14ac:dyDescent="0.25">
      <c r="A5" s="72"/>
      <c r="B5" s="72"/>
      <c r="C5" s="72"/>
      <c r="D5" s="72"/>
      <c r="E5" s="72"/>
      <c r="F5" s="74"/>
      <c r="G5" s="72"/>
      <c r="H5" s="72"/>
      <c r="I5" s="72"/>
      <c r="J5" s="72"/>
      <c r="K5" s="72"/>
      <c r="L5" s="72"/>
      <c r="M5" s="73"/>
      <c r="N5" s="73"/>
    </row>
    <row r="6" spans="1:14" ht="21" customHeight="1" x14ac:dyDescent="0.25">
      <c r="A6" s="75"/>
      <c r="B6" s="75"/>
      <c r="C6" s="75"/>
      <c r="D6" s="75"/>
      <c r="E6" s="75"/>
      <c r="F6" s="88"/>
      <c r="G6" s="75"/>
      <c r="H6" s="75"/>
      <c r="I6" s="75"/>
      <c r="J6" s="75"/>
      <c r="K6" s="75"/>
      <c r="L6" s="75"/>
      <c r="M6" s="76"/>
      <c r="N6" s="76"/>
    </row>
    <row r="7" spans="1:14" ht="21" customHeight="1" x14ac:dyDescent="0.25">
      <c r="A7" s="30">
        <f>IF(MONTH($A$1)&lt;&gt;MONTH($A$1-WEEKDAY($A$1,Start_Day)+(COLUMN(A7)-COLUMN($A$7)+8)),"",$A$1-WEEKDAY($A$1,Start_Day)+(COLUMN(A7)-COLUMN($A$7)+8))</f>
        <v>42890</v>
      </c>
      <c r="B7" s="28" t="str">
        <f>IF(ISERROR(MATCH(A7,date_of_event,0)),"",INDEX(events,MATCH(A7,date_of_event,0)))</f>
        <v/>
      </c>
      <c r="C7" s="30">
        <f>IF(MONTH($A$1)&lt;&gt;MONTH($A$1-WEEKDAY($A$1,Start_Day)+(COLUMN(B7)-COLUMN($A$7)+8)),"",$A$1-WEEKDAY($A$1,Start_Day)+(COLUMN(B7)-COLUMN($A$7)+8))</f>
        <v>42891</v>
      </c>
      <c r="D7" s="28" t="str">
        <f>IF(ISERROR(MATCH(C7,date_of_event,0)),"",INDEX(events,MATCH(C7,date_of_event,0)))</f>
        <v/>
      </c>
      <c r="E7" s="30">
        <f>IF(MONTH($A$1)&lt;&gt;MONTH($A$1-WEEKDAY($A$1,Start_Day)+(COLUMN(C7)-COLUMN($A$7)+8)),"",$A$1-WEEKDAY($A$1,Start_Day)+(COLUMN(C7)-COLUMN($A$7)+8))</f>
        <v>42892</v>
      </c>
      <c r="F7" s="28" t="str">
        <f>IF(ISERROR(MATCH(E7,date_of_event,0)),"",INDEX(events,MATCH(E7,date_of_event,0)))</f>
        <v/>
      </c>
      <c r="G7" s="30">
        <f>IF(MONTH($A$1)&lt;&gt;MONTH($A$1-WEEKDAY($A$1,Start_Day)+(COLUMN(D7)-COLUMN($A$7)+8)),"",$A$1-WEEKDAY($A$1,Start_Day)+(COLUMN(D7)-COLUMN($A$7)+8))</f>
        <v>42893</v>
      </c>
      <c r="H7" s="28" t="str">
        <f>IF(ISERROR(MATCH(G7,date_of_event,0)),"",INDEX(events,MATCH(G7,date_of_event,0)))</f>
        <v/>
      </c>
      <c r="I7" s="30">
        <f>IF(MONTH($A$1)&lt;&gt;MONTH($A$1-WEEKDAY($A$1,Start_Day)+(COLUMN(E7)-COLUMN($A$7)+8)),"",$A$1-WEEKDAY($A$1,Start_Day)+(COLUMN(E7)-COLUMN($A$7)+8))</f>
        <v>42894</v>
      </c>
      <c r="J7" s="28" t="str">
        <f>IF(ISERROR(MATCH(I7,date_of_event,0)),"",INDEX(events,MATCH(I7,date_of_event,0)))</f>
        <v/>
      </c>
      <c r="K7" s="30">
        <f>IF(MONTH($A$1)&lt;&gt;MONTH($A$1-WEEKDAY($A$1,Start_Day)+(COLUMN(F7)-COLUMN($A$7)+8)),"",$A$1-WEEKDAY($A$1,Start_Day)+(COLUMN(F7)-COLUMN($A$7)+8))</f>
        <v>42895</v>
      </c>
      <c r="L7" s="28" t="str">
        <f>IF(ISERROR(MATCH(K7,date_of_event,0)),"",INDEX(events,MATCH(K7,date_of_event,0)))</f>
        <v/>
      </c>
      <c r="M7" s="31">
        <f>IF(MONTH($A$1)&lt;&gt;MONTH($A$1-WEEKDAY($A$1,Start_Day)+(COLUMN(G7)-COLUMN($A$7)+8)),"",$A$1-WEEKDAY($A$1,Start_Day)+(COLUMN(G7)-COLUMN($A$7)+8))</f>
        <v>42896</v>
      </c>
      <c r="N7" s="29" t="str">
        <f>IF(ISERROR(MATCH(M7,date_of_event,0)),"",INDEX(events,MATCH(M7,date_of_event,0)))</f>
        <v/>
      </c>
    </row>
    <row r="8" spans="1:14" s="26" customFormat="1" ht="21" customHeight="1" x14ac:dyDescent="0.25">
      <c r="A8" s="72" t="str">
        <f>IF(ISERROR(MATCH(A7,date_of_per_event,0)),"",INDEX(personal_events,MATCH(A7,date_of_per_event,0)))</f>
        <v/>
      </c>
      <c r="B8" s="72"/>
      <c r="C8" s="72" t="str">
        <f>IF(ISERROR(MATCH(C7,date_of_per_event,0)),"",INDEX(personal_events,MATCH(C7,date_of_per_event,0)))</f>
        <v/>
      </c>
      <c r="D8" s="72"/>
      <c r="E8" s="72" t="str">
        <f>IF(ISERROR(MATCH(E7,date_of_per_event,0)),"",INDEX(personal_events,MATCH(E7,date_of_per_event,0)))</f>
        <v/>
      </c>
      <c r="F8" s="72"/>
      <c r="G8" s="72" t="str">
        <f>IF(ISERROR(MATCH(G7,date_of_per_event,0)),"",INDEX(personal_events,MATCH(G7,date_of_per_event,0)))</f>
        <v/>
      </c>
      <c r="H8" s="72"/>
      <c r="I8" s="72" t="str">
        <f>IF(ISERROR(MATCH(I7,date_of_per_event,0)),"",INDEX(personal_events,MATCH(I7,date_of_per_event,0)))</f>
        <v/>
      </c>
      <c r="J8" s="72"/>
      <c r="K8" s="72" t="str">
        <f>IF(ISERROR(MATCH(K7,date_of_per_event,0)),"",INDEX(personal_events,MATCH(K7,date_of_per_event,0)))</f>
        <v/>
      </c>
      <c r="L8" s="72"/>
      <c r="M8" s="73" t="str">
        <f>IF(ISERROR(MATCH(M7,date_of_per_event,0)),"",INDEX(personal_events,MATCH(M7,date_of_per_event,0)))</f>
        <v/>
      </c>
      <c r="N8" s="73"/>
    </row>
    <row r="9" spans="1:14" s="26" customFormat="1" ht="21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3"/>
    </row>
    <row r="10" spans="1:14" s="26" customFormat="1" ht="21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76"/>
    </row>
    <row r="11" spans="1:14" ht="21" customHeight="1" x14ac:dyDescent="0.25">
      <c r="A11" s="30">
        <f>IF(MONTH($A$1)&lt;&gt;MONTH($A$1-WEEKDAY($A$1,Start_Day)+(COLUMN(A11)-COLUMN($A$11)+15)),"",$A$1-WEEKDAY($A$1,Start_Day)+(COLUMN(A11)-COLUMN($A$11)+15))</f>
        <v>42897</v>
      </c>
      <c r="B11" s="28" t="str">
        <f>IF(ISERROR(MATCH(A11,date_of_event,0)),"",INDEX(events,MATCH(A11,date_of_event,0)))</f>
        <v/>
      </c>
      <c r="C11" s="30">
        <f>IF(MONTH($A$1)&lt;&gt;MONTH($A$1-WEEKDAY($A$1,Start_Day)+(COLUMN(B11)-COLUMN($A$11)+15)),"",$A$1-WEEKDAY($A$1,Start_Day)+(COLUMN(B11)-COLUMN($A$11)+15))</f>
        <v>42898</v>
      </c>
      <c r="D11" s="28" t="str">
        <f>IF(ISERROR(MATCH(C11,date_of_event,0)),"",INDEX(events,MATCH(C11,date_of_event,0)))</f>
        <v/>
      </c>
      <c r="E11" s="30">
        <f>IF(MONTH($A$1)&lt;&gt;MONTH($A$1-WEEKDAY($A$1,Start_Day)+(COLUMN(C11)-COLUMN($A$11)+15)),"",$A$1-WEEKDAY($A$1,Start_Day)+(COLUMN(C11)-COLUMN($A$11)+15))</f>
        <v>42899</v>
      </c>
      <c r="F11" s="28" t="str">
        <f>IF(ISERROR(MATCH(E11,date_of_event,0)),"",INDEX(events,MATCH(E11,date_of_event,0)))</f>
        <v/>
      </c>
      <c r="G11" s="30">
        <f>IF(MONTH($A$1)&lt;&gt;MONTH($A$1-WEEKDAY($A$1,Start_Day)+(COLUMN(D11)-COLUMN($A$11)+15)),"",$A$1-WEEKDAY($A$1,Start_Day)+(COLUMN(D11)-COLUMN($A$11)+15))</f>
        <v>42900</v>
      </c>
      <c r="H11" s="28" t="str">
        <f>IF(ISERROR(MATCH(G11,date_of_event,0)),"",INDEX(events,MATCH(G11,date_of_event,0)))</f>
        <v/>
      </c>
      <c r="I11" s="30">
        <f>IF(MONTH($A$1)&lt;&gt;MONTH($A$1-WEEKDAY($A$1,Start_Day)+(COLUMN(E11)-COLUMN($A$11)+15)),"",$A$1-WEEKDAY($A$1,Start_Day)+(COLUMN(E11)-COLUMN($A$11)+15))</f>
        <v>42901</v>
      </c>
      <c r="J11" s="28" t="str">
        <f>IF(ISERROR(MATCH(I11,date_of_event,0)),"",INDEX(events,MATCH(I11,date_of_event,0)))</f>
        <v/>
      </c>
      <c r="K11" s="30">
        <f>IF(MONTH($A$1)&lt;&gt;MONTH($A$1-WEEKDAY($A$1,Start_Day)+(COLUMN(F11)-COLUMN($A$11)+15)),"",$A$1-WEEKDAY($A$1,Start_Day)+(COLUMN(F11)-COLUMN($A$11)+15))</f>
        <v>42902</v>
      </c>
      <c r="L11" s="28" t="str">
        <f>IF(ISERROR(MATCH(K11,date_of_event,0)),"",INDEX(events,MATCH(K11,date_of_event,0)))</f>
        <v/>
      </c>
      <c r="M11" s="31">
        <f>IF(MONTH($A$1)&lt;&gt;MONTH($A$1-WEEKDAY($A$1,Start_Day)+(COLUMN(G11)-COLUMN($A$11)+15)),"",$A$1-WEEKDAY($A$1,Start_Day)+(COLUMN(G11)-COLUMN($A$11)+15))</f>
        <v>42903</v>
      </c>
      <c r="N11" s="29" t="str">
        <f>IF(ISERROR(MATCH(M11,date_of_event,0)),"",INDEX(events,MATCH(M11,date_of_event,0)))</f>
        <v/>
      </c>
    </row>
    <row r="12" spans="1:14" s="26" customFormat="1" ht="21" customHeight="1" x14ac:dyDescent="0.25">
      <c r="A12" s="72" t="str">
        <f>IF(ISERROR(MATCH(A11,date_of_per_event,0)),"",INDEX(personal_events,MATCH(A11,date_of_per_event,0)))</f>
        <v/>
      </c>
      <c r="B12" s="72"/>
      <c r="C12" s="72" t="str">
        <f>IF(ISERROR(MATCH(C11,date_of_per_event,0)),"",INDEX(personal_events,MATCH(C11,date_of_per_event,0)))</f>
        <v/>
      </c>
      <c r="D12" s="72"/>
      <c r="E12" s="72" t="str">
        <f>IF(ISERROR(MATCH(E11,date_of_per_event,0)),"",INDEX(personal_events,MATCH(E11,date_of_per_event,0)))</f>
        <v/>
      </c>
      <c r="F12" s="72"/>
      <c r="G12" s="72" t="str">
        <f>IF(ISERROR(MATCH(G11,date_of_per_event,0)),"",INDEX(personal_events,MATCH(G11,date_of_per_event,0)))</f>
        <v/>
      </c>
      <c r="H12" s="72"/>
      <c r="I12" s="72" t="str">
        <f>IF(ISERROR(MATCH(I11,date_of_per_event,0)),"",INDEX(personal_events,MATCH(I11,date_of_per_event,0)))</f>
        <v/>
      </c>
      <c r="J12" s="72"/>
      <c r="K12" s="78" t="str">
        <f>IF(ISERROR(MATCH(K11,date_of_per_event,0)),"",INDEX(personal_events,MATCH(K11,date_of_per_event,0)))</f>
        <v/>
      </c>
      <c r="L12" s="78"/>
      <c r="M12" s="73" t="str">
        <f>IF(ISERROR(MATCH(M11,date_of_per_event,0)),"",INDEX(personal_events,MATCH(M11,date_of_per_event,0)))</f>
        <v/>
      </c>
      <c r="N12" s="73"/>
    </row>
    <row r="13" spans="1:14" s="26" customFormat="1" ht="21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8"/>
      <c r="L13" s="78"/>
      <c r="M13" s="73"/>
      <c r="N13" s="73"/>
    </row>
    <row r="14" spans="1:14" s="26" customFormat="1" ht="21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7"/>
      <c r="L14" s="77"/>
      <c r="M14" s="76"/>
      <c r="N14" s="76"/>
    </row>
    <row r="15" spans="1:14" ht="21" customHeight="1" x14ac:dyDescent="0.25">
      <c r="A15" s="30">
        <f>IF(MONTH($A$1)&lt;&gt;MONTH($A$1-WEEKDAY($A$1,Start_Day)+(COLUMN(A15)-COLUMN($A$15)+22)),"",$A$1-WEEKDAY($A$1,Start_Day)+(COLUMN(A15)-COLUMN($A$15)+22))</f>
        <v>42904</v>
      </c>
      <c r="B15" s="28" t="str">
        <f>IF(ISERROR(MATCH(A15,date_of_event,0)),"",INDEX(events,MATCH(A15,date_of_event,0)))</f>
        <v/>
      </c>
      <c r="C15" s="30">
        <f>IF(MONTH($A$1)&lt;&gt;MONTH($A$1-WEEKDAY($A$1,Start_Day)+(COLUMN(B15)-COLUMN($A$15)+22)),"",$A$1-WEEKDAY($A$1,Start_Day)+(COLUMN(B15)-COLUMN($A$15)+22))</f>
        <v>42905</v>
      </c>
      <c r="D15" s="28" t="str">
        <f>IF(ISERROR(MATCH(C15,date_of_event,0)),"",INDEX(events,MATCH(C15,date_of_event,0)))</f>
        <v/>
      </c>
      <c r="E15" s="30">
        <f>IF(MONTH($A$1)&lt;&gt;MONTH($A$1-WEEKDAY($A$1,Start_Day)+(COLUMN(C15)-COLUMN($A$15)+22)),"",$A$1-WEEKDAY($A$1,Start_Day)+(COLUMN(C15)-COLUMN($A$15)+22))</f>
        <v>42906</v>
      </c>
      <c r="F15" s="28" t="str">
        <f>IF(ISERROR(MATCH(E15,date_of_event,0)),"",INDEX(events,MATCH(E15,date_of_event,0)))</f>
        <v/>
      </c>
      <c r="G15" s="30">
        <f>IF(MONTH($A$1)&lt;&gt;MONTH($A$1-WEEKDAY($A$1,Start_Day)+(COLUMN(D15)-COLUMN($A$15)+22)),"",$A$1-WEEKDAY($A$1,Start_Day)+(COLUMN(D15)-COLUMN($A$15)+22))</f>
        <v>42907</v>
      </c>
      <c r="H15" s="28" t="str">
        <f>IF(ISERROR(MATCH(G15,date_of_event,0)),"",INDEX(events,MATCH(G15,date_of_event,0)))</f>
        <v/>
      </c>
      <c r="I15" s="30">
        <f>IF(MONTH($A$1)&lt;&gt;MONTH($A$1-WEEKDAY($A$1,Start_Day)+(COLUMN(E15)-COLUMN($A$15)+22)),"",$A$1-WEEKDAY($A$1,Start_Day)+(COLUMN(E15)-COLUMN($A$15)+22))</f>
        <v>42908</v>
      </c>
      <c r="J15" s="28" t="str">
        <f>IF(ISERROR(MATCH(I15,date_of_event,0)),"",INDEX(events,MATCH(I15,date_of_event,0)))</f>
        <v/>
      </c>
      <c r="K15" s="30">
        <f>IF(MONTH($A$1)&lt;&gt;MONTH($A$1-WEEKDAY($A$1,Start_Day)+(COLUMN(F15)-COLUMN($A$15)+22)),"",$A$1-WEEKDAY($A$1,Start_Day)+(COLUMN(F15)-COLUMN($A$15)+22))</f>
        <v>42909</v>
      </c>
      <c r="L15" s="28" t="str">
        <f>IF(ISERROR(MATCH(K15,date_of_event,0)),"",INDEX(events,MATCH(K15,date_of_event,0)))</f>
        <v/>
      </c>
      <c r="M15" s="31">
        <f>IF(MONTH($A$1)&lt;&gt;MONTH($A$1-WEEKDAY($A$1,Start_Day)+(COLUMN(G15)-COLUMN($A$15)+22)),"",$A$1-WEEKDAY($A$1,Start_Day)+(COLUMN(G15)-COLUMN($A$15)+22))</f>
        <v>42910</v>
      </c>
      <c r="N15" s="29" t="str">
        <f>IF(ISERROR(MATCH(M15,date_of_event,0)),"",INDEX(events,MATCH(M15,date_of_event,0)))</f>
        <v/>
      </c>
    </row>
    <row r="16" spans="1:14" s="26" customFormat="1" ht="21" customHeight="1" x14ac:dyDescent="0.25">
      <c r="A16" s="72" t="str">
        <f>IF(ISERROR(MATCH(A15,date_of_per_event,0)),"",INDEX(personal_events,MATCH(A15,date_of_per_event,0)))</f>
        <v/>
      </c>
      <c r="B16" s="72"/>
      <c r="C16" s="72" t="str">
        <f>IF(ISERROR(MATCH(C15,date_of_per_event,0)),"",INDEX(personal_events,MATCH(C15,date_of_per_event,0)))</f>
        <v/>
      </c>
      <c r="D16" s="72"/>
      <c r="E16" s="72" t="str">
        <f>IF(ISERROR(MATCH(E15,date_of_per_event,0)),"",INDEX(personal_events,MATCH(E15,date_of_per_event,0)))</f>
        <v/>
      </c>
      <c r="F16" s="72"/>
      <c r="G16" s="72" t="str">
        <f>IF(ISERROR(MATCH(G15,date_of_per_event,0)),"",INDEX(personal_events,MATCH(G15,date_of_per_event,0)))</f>
        <v/>
      </c>
      <c r="H16" s="72"/>
      <c r="I16" s="72" t="str">
        <f>IF(ISERROR(MATCH(I15,date_of_per_event,0)),"",INDEX(personal_events,MATCH(I15,date_of_per_event,0)))</f>
        <v/>
      </c>
      <c r="J16" s="72"/>
      <c r="K16" s="72" t="str">
        <f>IF(ISERROR(MATCH(K15,date_of_per_event,0)),"",INDEX(personal_events,MATCH(K15,date_of_per_event,0)))</f>
        <v/>
      </c>
      <c r="L16" s="72"/>
      <c r="M16" s="73" t="str">
        <f>IF(ISERROR(MATCH(M15,date_of_per_event,0)),"",INDEX(personal_events,MATCH(M15,date_of_per_event,0)))</f>
        <v/>
      </c>
      <c r="N16" s="73"/>
    </row>
    <row r="17" spans="1:17" s="26" customFormat="1" ht="21" customHeight="1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  <c r="N17" s="73"/>
    </row>
    <row r="18" spans="1:17" s="26" customFormat="1" ht="21" customHeight="1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76"/>
    </row>
    <row r="19" spans="1:17" ht="21" customHeight="1" x14ac:dyDescent="0.25">
      <c r="A19" s="30">
        <f>IF(MONTH($A$1)&lt;&gt;MONTH($A$1-WEEKDAY($A$1,Start_Day)+(COLUMN(A19)-COLUMN($A$19)+29)),"",$A$1-WEEKDAY($A$1,Start_Day)+(COLUMN(A19)-COLUMN($A$19)+29))</f>
        <v>42911</v>
      </c>
      <c r="B19" s="28" t="str">
        <f>IF(ISERROR(MATCH(A19,date_of_event,0)),"",INDEX(events,MATCH(A19,date_of_event,0)))</f>
        <v/>
      </c>
      <c r="C19" s="30">
        <f>IF(MONTH($A$1)&lt;&gt;MONTH($A$1-WEEKDAY($A$1,Start_Day)+(COLUMN(B19)-COLUMN($A$19)+29)),"",$A$1-WEEKDAY($A$1,Start_Day)+(COLUMN(B19)-COLUMN($A$19)+29))</f>
        <v>42912</v>
      </c>
      <c r="D19" s="28" t="str">
        <f>IF(ISERROR(MATCH(C19,date_of_event,0)),"",INDEX(events,MATCH(C19,date_of_event,0)))</f>
        <v/>
      </c>
      <c r="E19" s="30">
        <f>IF(MONTH($A$1)&lt;&gt;MONTH($A$1-WEEKDAY($A$1,Start_Day)+(COLUMN(C19)-COLUMN($A$19)+29)),"",$A$1-WEEKDAY($A$1,Start_Day)+(COLUMN(C19)-COLUMN($A$19)+29))</f>
        <v>42913</v>
      </c>
      <c r="F19" s="28" t="str">
        <f>IF(ISERROR(MATCH(E19,date_of_event,0)),"",INDEX(events,MATCH(E19,date_of_event,0)))</f>
        <v/>
      </c>
      <c r="G19" s="30">
        <f>IF(MONTH($A$1)&lt;&gt;MONTH($A$1-WEEKDAY($A$1,Start_Day)+(COLUMN(D19)-COLUMN($A$19)+29)),"",$A$1-WEEKDAY($A$1,Start_Day)+(COLUMN(D19)-COLUMN($A$19)+29))</f>
        <v>42914</v>
      </c>
      <c r="H19" s="28" t="str">
        <f>IF(ISERROR(MATCH(G19,date_of_event,0)),"",INDEX(events,MATCH(G19,date_of_event,0)))</f>
        <v/>
      </c>
      <c r="I19" s="30">
        <f>IF(MONTH($A$1)&lt;&gt;MONTH($A$1-WEEKDAY($A$1,Start_Day)+(COLUMN(E19)-COLUMN($A$19)+29)),"",$A$1-WEEKDAY($A$1,Start_Day)+(COLUMN(E19)-COLUMN($A$19)+29))</f>
        <v>42915</v>
      </c>
      <c r="J19" s="28" t="str">
        <f>IF(ISERROR(MATCH(I19,date_of_event,0)),"",INDEX(events,MATCH(I19,date_of_event,0)))</f>
        <v/>
      </c>
      <c r="K19" s="30">
        <f>IF(MONTH($A$1)&lt;&gt;MONTH($A$1-WEEKDAY($A$1,Start_Day)+(COLUMN(F19)-COLUMN($A$19)+29)),"",$A$1-WEEKDAY($A$1,Start_Day)+(COLUMN(F19)-COLUMN($A$19)+29))</f>
        <v>42916</v>
      </c>
      <c r="L19" s="28" t="str">
        <f>IF(ISERROR(MATCH(K19,date_of_event,0)),"",INDEX(events,MATCH(K19,date_of_event,0)))</f>
        <v/>
      </c>
      <c r="M19" s="31" t="str">
        <f>IF(MONTH($A$1)&lt;&gt;MONTH($A$1-WEEKDAY($A$1,Start_Day)+(COLUMN(G19)-COLUMN($A$19)+29)),"",$A$1-WEEKDAY($A$1,Start_Day)+(COLUMN(G19)-COLUMN($A$19)+29))</f>
        <v/>
      </c>
      <c r="N19" s="29" t="str">
        <f>IF(ISERROR(MATCH(M19,date_of_event,0)),"",INDEX(events,MATCH(M19,date_of_event,0)))</f>
        <v/>
      </c>
    </row>
    <row r="20" spans="1:17" s="26" customFormat="1" ht="21" customHeight="1" x14ac:dyDescent="0.25">
      <c r="A20" s="72" t="str">
        <f>IF(ISERROR(MATCH(A19,date_of_per_event,0)),"",INDEX(personal_events,MATCH(A19,date_of_per_event,0)))</f>
        <v>David's Birthday</v>
      </c>
      <c r="B20" s="72"/>
      <c r="C20" s="72" t="str">
        <f>IF(ISERROR(MATCH(C19,date_of_per_event,0)),"",INDEX(personal_events,MATCH(C19,date_of_per_event,0)))</f>
        <v/>
      </c>
      <c r="D20" s="72"/>
      <c r="E20" s="72" t="str">
        <f>IF(ISERROR(MATCH(E19,date_of_per_event,0)),"",INDEX(personal_events,MATCH(E19,date_of_per_event,0)))</f>
        <v/>
      </c>
      <c r="F20" s="72"/>
      <c r="G20" s="72" t="str">
        <f>IF(ISERROR(MATCH(G19,date_of_per_event,0)),"",INDEX(personal_events,MATCH(G19,date_of_per_event,0)))</f>
        <v/>
      </c>
      <c r="H20" s="72"/>
      <c r="I20" s="72" t="str">
        <f>IF(ISERROR(MATCH(I19,date_of_per_event,0)),"",INDEX(personal_events,MATCH(I19,date_of_per_event,0)))</f>
        <v/>
      </c>
      <c r="J20" s="72"/>
      <c r="K20" s="72" t="str">
        <f>IF(ISERROR(MATCH(K19,date_of_per_event,0)),"",INDEX(personal_events,MATCH(K19,date_of_per_event,0)))</f>
        <v/>
      </c>
      <c r="L20" s="72"/>
      <c r="M20" s="73" t="str">
        <f>IF(ISERROR(MATCH(M19,date_of_per_event,0)),"",INDEX(personal_events,MATCH(M19,date_of_per_event,0)))</f>
        <v/>
      </c>
      <c r="N20" s="73"/>
    </row>
    <row r="21" spans="1:17" s="26" customFormat="1" ht="21" customHeight="1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73"/>
    </row>
    <row r="22" spans="1:17" s="26" customFormat="1" ht="21" customHeight="1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76"/>
    </row>
    <row r="23" spans="1:17" ht="21" customHeight="1" x14ac:dyDescent="0.25">
      <c r="A23" s="30" t="str">
        <f>IF(MONTH($A$1)&lt;&gt;MONTH($A$1-WEEKDAY($A$1,Start_Day)+(COLUMN(A23)-COLUMN($A$23)+36)),"",$A$1-WEEKDAY($A$1,Start_Day)+(COLUMN(A23)-COLUMN($A$23)+36))</f>
        <v/>
      </c>
      <c r="B23" s="28" t="str">
        <f>IF(ISERROR(MATCH(A23,date_of_event,0)),"",INDEX(events,MATCH(A23,date_of_event,0)))</f>
        <v/>
      </c>
      <c r="C23" s="30" t="str">
        <f>IF(MONTH($A$1)&lt;&gt;MONTH($A$1-WEEKDAY($A$1,Start_Day)+(COLUMN(B23)-COLUMN($A$23)+36)),"",$A$1-WEEKDAY($A$1,Start_Day)+(COLUMN(B23)-COLUMN($A$23)+36))</f>
        <v/>
      </c>
      <c r="D23" s="28" t="str">
        <f>IF(ISERROR(MATCH(C23,date_of_event,0)),"",INDEX(events,MATCH(C23,date_of_event,0)))</f>
        <v/>
      </c>
      <c r="E23" s="30" t="str">
        <f>IF(MONTH($A$1)&lt;&gt;MONTH($A$1-WEEKDAY($A$1,Start_Day)+(COLUMN(C23)-COLUMN($A$23)+36)),"",$A$1-WEEKDAY($A$1,Start_Day)+(COLUMN(C23)-COLUMN($A$23)+36))</f>
        <v/>
      </c>
      <c r="F23" s="28" t="str">
        <f>IF(ISERROR(MATCH(E23,date_of_event,0)),"",INDEX(events,MATCH(E23,date_of_event,0)))</f>
        <v/>
      </c>
      <c r="G23" s="30" t="str">
        <f>IF(MONTH($A$1)&lt;&gt;MONTH($A$1-WEEKDAY($A$1,Start_Day)+(COLUMN(D23)-COLUMN($A$23)+36)),"",$A$1-WEEKDAY($A$1,Start_Day)+(COLUMN(D23)-COLUMN($A$23)+36))</f>
        <v/>
      </c>
      <c r="H23" s="28" t="str">
        <f>IF(ISERROR(MATCH(G23,date_of_event,0)),"",INDEX(events,MATCH(G23,date_of_event,0)))</f>
        <v/>
      </c>
      <c r="I23" s="30" t="str">
        <f>IF(MONTH($A$1)&lt;&gt;MONTH($A$1-WEEKDAY($A$1,Start_Day)+(COLUMN(E23)-COLUMN($A$23)+36)),"",$A$1-WEEKDAY($A$1,Start_Day)+(COLUMN(E23)-COLUMN($A$23)+36))</f>
        <v/>
      </c>
      <c r="J23" s="28" t="str">
        <f>IF(ISERROR(MATCH(I23,date_of_event,0)),"",INDEX(events,MATCH(I23,date_of_event,0)))</f>
        <v/>
      </c>
      <c r="K23" s="30" t="str">
        <f>IF(MONTH($A$1)&lt;&gt;MONTH($A$1-WEEKDAY($A$1,Start_Day)+(COLUMN(F23)-COLUMN($A$23)+36)),"",$A$1-WEEKDAY($A$1,Start_Day)+(COLUMN(F23)-COLUMN($A$23)+36))</f>
        <v/>
      </c>
      <c r="L23" s="28" t="str">
        <f>IF(ISERROR(MATCH(K23,date_of_event,0)),"",INDEX(events,MATCH(K23,date_of_event,0)))</f>
        <v/>
      </c>
      <c r="M23" s="31" t="str">
        <f>IF(MONTH($A$1)&lt;&gt;MONTH($A$1-WEEKDAY($A$1,Start_Day)+(COLUMN(G23)-COLUMN($A$23)+36)),"",$A$1-WEEKDAY($A$1,Start_Day)+(COLUMN(G23)-COLUMN($A$23)+36))</f>
        <v/>
      </c>
      <c r="N23" s="29" t="str">
        <f>IF(ISERROR(MATCH(M23,date_of_event,0)),"",INDEX(events,MATCH(M23,date_of_event,0)))</f>
        <v/>
      </c>
    </row>
    <row r="24" spans="1:17" s="26" customFormat="1" ht="21" customHeight="1" x14ac:dyDescent="0.25">
      <c r="A24" s="71" t="str">
        <f>IF(ISERROR(MATCH(A23,date_of_per_event,0)),"",INDEX(personal_events,MATCH(A23,date_of_per_event,0)))</f>
        <v/>
      </c>
      <c r="B24" s="71"/>
      <c r="C24" s="72" t="str">
        <f>IF(ISERROR(MATCH(C23,date_of_per_event,0)),"",INDEX(personal_events,MATCH(C23,date_of_per_event,0)))</f>
        <v/>
      </c>
      <c r="D24" s="72"/>
      <c r="E24" s="72" t="str">
        <f>IF(ISERROR(MATCH(E23,date_of_per_event,0)),"",INDEX(personal_events,MATCH(E23,date_of_per_event,0)))</f>
        <v/>
      </c>
      <c r="F24" s="72"/>
      <c r="G24" s="72" t="str">
        <f>IF(ISERROR(MATCH(G23,date_of_per_event,0)),"",INDEX(personal_events,MATCH(G23,date_of_per_event,0)))</f>
        <v/>
      </c>
      <c r="H24" s="72"/>
      <c r="I24" s="72" t="str">
        <f>IF(ISERROR(MATCH(I23,date_of_per_event,0)),"",INDEX(personal_events,MATCH(I23,date_of_per_event,0)))</f>
        <v/>
      </c>
      <c r="J24" s="72"/>
      <c r="K24" s="72" t="str">
        <f>IF(ISERROR(MATCH(K23,date_of_per_event,0)),"",INDEX(personal_events,MATCH(K23,date_of_per_event,0)))</f>
        <v/>
      </c>
      <c r="L24" s="72"/>
      <c r="M24" s="73" t="str">
        <f>IF(ISERROR(MATCH(M23,date_of_per_event,0)),"",INDEX(personal_events,MATCH(M23,date_of_per_event,0)))</f>
        <v/>
      </c>
      <c r="N24" s="73"/>
    </row>
    <row r="25" spans="1:17" s="26" customFormat="1" ht="21" customHeight="1" x14ac:dyDescent="0.25">
      <c r="A25" s="71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73"/>
    </row>
    <row r="26" spans="1:17" s="26" customFormat="1" ht="21" customHeight="1" x14ac:dyDescent="0.25">
      <c r="A26" s="89"/>
      <c r="B26" s="89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76"/>
    </row>
    <row r="27" spans="1:17" ht="6.95" customHeight="1" x14ac:dyDescent="0.25">
      <c r="A27" s="79"/>
      <c r="B27" s="79"/>
      <c r="C27" s="79"/>
      <c r="D27" s="32"/>
      <c r="E27" s="1"/>
      <c r="F27" s="1"/>
      <c r="G27" s="1"/>
      <c r="H27" s="1"/>
      <c r="I27" s="1"/>
      <c r="J27" s="1"/>
      <c r="K27" s="79"/>
      <c r="L27" s="79"/>
      <c r="M27" s="79"/>
      <c r="N27" s="32"/>
    </row>
    <row r="28" spans="1:17" ht="18" customHeight="1" x14ac:dyDescent="0.25">
      <c r="A28" s="79"/>
      <c r="B28" s="79"/>
      <c r="C28" s="79"/>
      <c r="D28" s="32"/>
      <c r="E28" s="84" t="s">
        <v>35</v>
      </c>
      <c r="F28" s="84"/>
      <c r="G28" s="84"/>
      <c r="H28" s="84"/>
      <c r="I28" s="84"/>
      <c r="J28" s="84"/>
      <c r="K28" s="79"/>
      <c r="L28" s="79"/>
      <c r="M28" s="79"/>
      <c r="N28" s="32"/>
    </row>
    <row r="29" spans="1:17" ht="18" customHeight="1" x14ac:dyDescent="0.25">
      <c r="A29" s="79"/>
      <c r="B29" s="79"/>
      <c r="C29" s="79"/>
      <c r="D29" s="32"/>
      <c r="E29" s="85"/>
      <c r="F29" s="86"/>
      <c r="G29" s="86"/>
      <c r="H29" s="86"/>
      <c r="I29" s="86"/>
      <c r="J29" s="87"/>
      <c r="K29" s="79"/>
      <c r="L29" s="79"/>
      <c r="M29" s="79"/>
      <c r="N29" s="32"/>
      <c r="Q29" s="1"/>
    </row>
    <row r="30" spans="1:17" s="27" customFormat="1" ht="18" customHeight="1" x14ac:dyDescent="0.25">
      <c r="A30" s="79"/>
      <c r="B30" s="79"/>
      <c r="C30" s="79"/>
      <c r="D30" s="32"/>
      <c r="E30" s="92"/>
      <c r="F30" s="93"/>
      <c r="G30" s="93"/>
      <c r="H30" s="93"/>
      <c r="I30" s="93"/>
      <c r="J30" s="94"/>
      <c r="K30" s="79"/>
      <c r="L30" s="79"/>
      <c r="M30" s="79"/>
      <c r="N30" s="32"/>
    </row>
    <row r="31" spans="1:17" ht="18" customHeight="1" x14ac:dyDescent="0.25">
      <c r="A31" s="79"/>
      <c r="B31" s="79"/>
      <c r="C31" s="79"/>
      <c r="D31" s="32"/>
      <c r="E31" s="92"/>
      <c r="F31" s="93"/>
      <c r="G31" s="93"/>
      <c r="H31" s="93"/>
      <c r="I31" s="93"/>
      <c r="J31" s="94"/>
      <c r="K31" s="79"/>
      <c r="L31" s="79"/>
      <c r="M31" s="79"/>
      <c r="N31" s="32"/>
    </row>
    <row r="32" spans="1:17" ht="18" customHeight="1" x14ac:dyDescent="0.25">
      <c r="A32" s="79"/>
      <c r="B32" s="79"/>
      <c r="C32" s="79"/>
      <c r="D32" s="32"/>
      <c r="E32" s="91"/>
      <c r="F32" s="91"/>
      <c r="G32" s="91"/>
      <c r="H32" s="91"/>
      <c r="I32" s="91"/>
      <c r="J32" s="91"/>
      <c r="K32" s="79"/>
      <c r="L32" s="79"/>
      <c r="M32" s="79"/>
      <c r="N32" s="32"/>
    </row>
    <row r="33" spans="1:14" ht="18" customHeight="1" x14ac:dyDescent="0.25">
      <c r="A33" s="79"/>
      <c r="B33" s="79"/>
      <c r="C33" s="79"/>
      <c r="D33" s="32"/>
      <c r="E33" s="92"/>
      <c r="F33" s="93"/>
      <c r="G33" s="93"/>
      <c r="H33" s="93"/>
      <c r="I33" s="93"/>
      <c r="J33" s="94"/>
      <c r="K33" s="79"/>
      <c r="L33" s="79"/>
      <c r="M33" s="79"/>
      <c r="N33" s="32"/>
    </row>
    <row r="34" spans="1:14" ht="18" customHeight="1" x14ac:dyDescent="0.25">
      <c r="A34" s="32"/>
      <c r="B34" s="32"/>
      <c r="C34" s="32"/>
      <c r="D34" s="32"/>
      <c r="E34" s="95"/>
      <c r="F34" s="96"/>
      <c r="G34" s="96"/>
      <c r="H34" s="96"/>
      <c r="I34" s="96"/>
      <c r="J34" s="97"/>
      <c r="K34" s="32"/>
      <c r="L34" s="32"/>
      <c r="M34" s="32"/>
      <c r="N34" s="32"/>
    </row>
    <row r="35" spans="1:14" s="19" customFormat="1" ht="18" customHeight="1" x14ac:dyDescent="0.2">
      <c r="A35" s="80" t="s">
        <v>86</v>
      </c>
      <c r="B35" s="80"/>
      <c r="C35" s="80"/>
      <c r="D35" s="80"/>
      <c r="E35" s="33"/>
      <c r="F35" s="33"/>
      <c r="G35" s="33"/>
      <c r="H35" s="33"/>
      <c r="I35" s="33"/>
      <c r="J35" s="33"/>
      <c r="K35" s="81" t="str">
        <f ca="1">"© "&amp;YEAR(TODAY())&amp;" Spreadsheet123 LTD. All rights reserved"</f>
        <v>© 2017 Spreadsheet123 LTD. All rights reserved</v>
      </c>
      <c r="L35" s="81"/>
      <c r="M35" s="81"/>
      <c r="N35" s="81"/>
    </row>
  </sheetData>
  <mergeCells count="145">
    <mergeCell ref="A21:B21"/>
    <mergeCell ref="C21:D21"/>
    <mergeCell ref="E21:F21"/>
    <mergeCell ref="G21:H21"/>
    <mergeCell ref="I21:J21"/>
    <mergeCell ref="K21:L21"/>
    <mergeCell ref="M21:N21"/>
    <mergeCell ref="A20:B20"/>
    <mergeCell ref="A25:B25"/>
    <mergeCell ref="C25:D25"/>
    <mergeCell ref="E25:F25"/>
    <mergeCell ref="G25:H25"/>
    <mergeCell ref="A24:B24"/>
    <mergeCell ref="C24:D24"/>
    <mergeCell ref="E24:F24"/>
    <mergeCell ref="G24:H24"/>
    <mergeCell ref="C22:D22"/>
    <mergeCell ref="C20:D20"/>
    <mergeCell ref="E20:F20"/>
    <mergeCell ref="G20:H20"/>
    <mergeCell ref="C16:D16"/>
    <mergeCell ref="E16:F16"/>
    <mergeCell ref="G16:H16"/>
    <mergeCell ref="C17:D17"/>
    <mergeCell ref="E17:F17"/>
    <mergeCell ref="G17:H17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C9:D9"/>
    <mergeCell ref="E9:F9"/>
    <mergeCell ref="G9:H9"/>
    <mergeCell ref="C8:D8"/>
    <mergeCell ref="E8:F8"/>
    <mergeCell ref="I9:J9"/>
    <mergeCell ref="I8:J8"/>
    <mergeCell ref="M18:N18"/>
    <mergeCell ref="M14:N14"/>
    <mergeCell ref="M17:N17"/>
    <mergeCell ref="M16:N16"/>
    <mergeCell ref="I16:J16"/>
    <mergeCell ref="C12:D12"/>
    <mergeCell ref="E12:F12"/>
    <mergeCell ref="G12:H12"/>
    <mergeCell ref="I17:J17"/>
    <mergeCell ref="C13:D13"/>
    <mergeCell ref="M10:N10"/>
    <mergeCell ref="C18:D18"/>
    <mergeCell ref="G13:H13"/>
    <mergeCell ref="I13:J13"/>
    <mergeCell ref="M6:N6"/>
    <mergeCell ref="M8:N8"/>
    <mergeCell ref="M13:N13"/>
    <mergeCell ref="I12:J12"/>
    <mergeCell ref="K12:L12"/>
    <mergeCell ref="M12:N12"/>
    <mergeCell ref="K9:L9"/>
    <mergeCell ref="M9:N9"/>
    <mergeCell ref="K6:L6"/>
    <mergeCell ref="K8:L8"/>
    <mergeCell ref="K22:L22"/>
    <mergeCell ref="K26:L26"/>
    <mergeCell ref="M26:N26"/>
    <mergeCell ref="M22:N22"/>
    <mergeCell ref="K25:L25"/>
    <mergeCell ref="M25:N25"/>
    <mergeCell ref="K24:L24"/>
    <mergeCell ref="M24:N24"/>
    <mergeCell ref="K10:L10"/>
    <mergeCell ref="K14:L14"/>
    <mergeCell ref="K18:L18"/>
    <mergeCell ref="K13:L13"/>
    <mergeCell ref="K17:L17"/>
    <mergeCell ref="K16:L16"/>
    <mergeCell ref="K20:L20"/>
    <mergeCell ref="M20:N20"/>
    <mergeCell ref="G26:H26"/>
    <mergeCell ref="I6:J6"/>
    <mergeCell ref="I10:J10"/>
    <mergeCell ref="I14:J14"/>
    <mergeCell ref="I18:J18"/>
    <mergeCell ref="I22:J22"/>
    <mergeCell ref="I26:J26"/>
    <mergeCell ref="I20:J20"/>
    <mergeCell ref="I25:J25"/>
    <mergeCell ref="I24:J24"/>
    <mergeCell ref="E32:J32"/>
    <mergeCell ref="E33:J33"/>
    <mergeCell ref="E34:J34"/>
    <mergeCell ref="C14:D14"/>
    <mergeCell ref="A6:B6"/>
    <mergeCell ref="A10:B10"/>
    <mergeCell ref="A14:B14"/>
    <mergeCell ref="A18:B18"/>
    <mergeCell ref="A8:B8"/>
    <mergeCell ref="A13:B13"/>
    <mergeCell ref="A17:B17"/>
    <mergeCell ref="A16:B16"/>
    <mergeCell ref="A9:B9"/>
    <mergeCell ref="A12:B12"/>
    <mergeCell ref="E6:F6"/>
    <mergeCell ref="E10:F10"/>
    <mergeCell ref="E14:F14"/>
    <mergeCell ref="E18:F18"/>
    <mergeCell ref="G6:H6"/>
    <mergeCell ref="G10:H10"/>
    <mergeCell ref="G14:H14"/>
    <mergeCell ref="G18:H18"/>
    <mergeCell ref="G8:H8"/>
    <mergeCell ref="E13:F13"/>
    <mergeCell ref="C26:D26"/>
    <mergeCell ref="E22:F22"/>
    <mergeCell ref="E26:F26"/>
    <mergeCell ref="G22:H22"/>
    <mergeCell ref="A1:N1"/>
    <mergeCell ref="A27:C33"/>
    <mergeCell ref="K27:M33"/>
    <mergeCell ref="A35:D35"/>
    <mergeCell ref="K35:N35"/>
    <mergeCell ref="I2:J2"/>
    <mergeCell ref="K2:L2"/>
    <mergeCell ref="M2:N2"/>
    <mergeCell ref="E28:J28"/>
    <mergeCell ref="E29:J29"/>
    <mergeCell ref="E30:J30"/>
    <mergeCell ref="E31:J31"/>
    <mergeCell ref="A2:B2"/>
    <mergeCell ref="C2:D2"/>
    <mergeCell ref="E2:F2"/>
    <mergeCell ref="G2:H2"/>
    <mergeCell ref="A22:B22"/>
    <mergeCell ref="A26:B26"/>
    <mergeCell ref="C6:D6"/>
    <mergeCell ref="C10:D10"/>
  </mergeCells>
  <phoneticPr fontId="2" type="noConversion"/>
  <conditionalFormatting sqref="A15:B18">
    <cfRule type="expression" dxfId="394" priority="1" stopIfTrue="1">
      <formula>LEN(TRIM($A$15))=0</formula>
    </cfRule>
    <cfRule type="expression" dxfId="393" priority="2" stopIfTrue="1">
      <formula>$A$2="Sun"</formula>
    </cfRule>
  </conditionalFormatting>
  <conditionalFormatting sqref="A19:B22">
    <cfRule type="expression" dxfId="392" priority="3" stopIfTrue="1">
      <formula>LEN(TRIM($A$19))=0</formula>
    </cfRule>
    <cfRule type="expression" dxfId="391" priority="4" stopIfTrue="1">
      <formula>$A$2="Sun"</formula>
    </cfRule>
  </conditionalFormatting>
  <conditionalFormatting sqref="A23:B26">
    <cfRule type="expression" dxfId="390" priority="5" stopIfTrue="1">
      <formula>LEN(TRIM($A$23))=0</formula>
    </cfRule>
    <cfRule type="expression" dxfId="389" priority="6" stopIfTrue="1">
      <formula>$A$2="Sun"</formula>
    </cfRule>
  </conditionalFormatting>
  <conditionalFormatting sqref="C23:D26">
    <cfRule type="expression" dxfId="388" priority="7" stopIfTrue="1">
      <formula>LEN(TRIM($C$23))=0</formula>
    </cfRule>
  </conditionalFormatting>
  <conditionalFormatting sqref="C19:D22">
    <cfRule type="expression" dxfId="387" priority="8" stopIfTrue="1">
      <formula>LEN(TRIM($C$19))=0</formula>
    </cfRule>
  </conditionalFormatting>
  <conditionalFormatting sqref="C15:D18">
    <cfRule type="expression" dxfId="386" priority="9" stopIfTrue="1">
      <formula>LEN(TRIM($C$15))=0</formula>
    </cfRule>
  </conditionalFormatting>
  <conditionalFormatting sqref="E23:F26">
    <cfRule type="expression" dxfId="385" priority="10" stopIfTrue="1">
      <formula>LEN(TRIM($E$23))=0</formula>
    </cfRule>
  </conditionalFormatting>
  <conditionalFormatting sqref="E19:F22">
    <cfRule type="expression" dxfId="384" priority="11" stopIfTrue="1">
      <formula>LEN(TRIM($E$19))=0</formula>
    </cfRule>
  </conditionalFormatting>
  <conditionalFormatting sqref="E15:F18">
    <cfRule type="expression" dxfId="383" priority="12" stopIfTrue="1">
      <formula>LEN(TRIM($E$15))=0</formula>
    </cfRule>
  </conditionalFormatting>
  <conditionalFormatting sqref="G23:H26">
    <cfRule type="expression" dxfId="382" priority="13" stopIfTrue="1">
      <formula>LEN(TRIM($G$23))=0</formula>
    </cfRule>
  </conditionalFormatting>
  <conditionalFormatting sqref="G19:H22">
    <cfRule type="expression" dxfId="381" priority="14" stopIfTrue="1">
      <formula>LEN(TRIM($G$19))=0</formula>
    </cfRule>
  </conditionalFormatting>
  <conditionalFormatting sqref="G15:H18">
    <cfRule type="expression" dxfId="380" priority="15" stopIfTrue="1">
      <formula>LEN(TRIM($G$15))=0</formula>
    </cfRule>
  </conditionalFormatting>
  <conditionalFormatting sqref="I23:J26">
    <cfRule type="expression" dxfId="379" priority="16" stopIfTrue="1">
      <formula>LEN(TRIM($I$23))=0</formula>
    </cfRule>
  </conditionalFormatting>
  <conditionalFormatting sqref="I19:J22">
    <cfRule type="expression" dxfId="378" priority="17" stopIfTrue="1">
      <formula>LEN(TRIM($I$19))=0</formula>
    </cfRule>
  </conditionalFormatting>
  <conditionalFormatting sqref="I15:J18">
    <cfRule type="expression" dxfId="377" priority="18" stopIfTrue="1">
      <formula>LEN(TRIM($I$15))=0</formula>
    </cfRule>
  </conditionalFormatting>
  <conditionalFormatting sqref="K23:L26">
    <cfRule type="expression" dxfId="376" priority="19" stopIfTrue="1">
      <formula>LEN(TRIM($K$23))=0</formula>
    </cfRule>
    <cfRule type="expression" dxfId="375" priority="20" stopIfTrue="1">
      <formula>$K$2="Sat"</formula>
    </cfRule>
  </conditionalFormatting>
  <conditionalFormatting sqref="K15:L18">
    <cfRule type="expression" dxfId="374" priority="21" stopIfTrue="1">
      <formula>LEN(TRIM($K$15))=0</formula>
    </cfRule>
    <cfRule type="expression" dxfId="373" priority="22" stopIfTrue="1">
      <formula>$K$2="Sat"</formula>
    </cfRule>
  </conditionalFormatting>
  <conditionalFormatting sqref="K19:L22">
    <cfRule type="expression" dxfId="372" priority="23" stopIfTrue="1">
      <formula>LEN(TRIM($K$19))=0</formula>
    </cfRule>
    <cfRule type="expression" dxfId="371" priority="24" stopIfTrue="1">
      <formula>$K$2="Sat"</formula>
    </cfRule>
  </conditionalFormatting>
  <conditionalFormatting sqref="M15:N18">
    <cfRule type="expression" dxfId="370" priority="25" stopIfTrue="1">
      <formula>LEN(TRIM($M$15))=0</formula>
    </cfRule>
  </conditionalFormatting>
  <conditionalFormatting sqref="M19:N22">
    <cfRule type="expression" dxfId="369" priority="26" stopIfTrue="1">
      <formula>LEN(TRIM($M$19))=0</formula>
    </cfRule>
  </conditionalFormatting>
  <conditionalFormatting sqref="M23:N26">
    <cfRule type="expression" dxfId="368" priority="27" stopIfTrue="1">
      <formula>LEN(TRIM($M$23))=0</formula>
    </cfRule>
  </conditionalFormatting>
  <conditionalFormatting sqref="K2:L2">
    <cfRule type="expression" dxfId="367" priority="28" stopIfTrue="1">
      <formula>$K$2="Sat"</formula>
    </cfRule>
  </conditionalFormatting>
  <conditionalFormatting sqref="A3:B6">
    <cfRule type="expression" dxfId="366" priority="29" stopIfTrue="1">
      <formula>LEN(TRIM($A$3))=0</formula>
    </cfRule>
    <cfRule type="expression" dxfId="365" priority="30" stopIfTrue="1">
      <formula>$A$2="Sun"</formula>
    </cfRule>
  </conditionalFormatting>
  <conditionalFormatting sqref="A7:B10">
    <cfRule type="expression" dxfId="364" priority="31" stopIfTrue="1">
      <formula>LEN(TRIM($A$7))=0</formula>
    </cfRule>
    <cfRule type="expression" dxfId="363" priority="32" stopIfTrue="1">
      <formula>$A$2="Sun"</formula>
    </cfRule>
  </conditionalFormatting>
  <conditionalFormatting sqref="A11:B14">
    <cfRule type="expression" dxfId="362" priority="33" stopIfTrue="1">
      <formula>LEN(TRIM($A$11))=0</formula>
    </cfRule>
    <cfRule type="expression" dxfId="361" priority="34" stopIfTrue="1">
      <formula>$A$2="Sun"</formula>
    </cfRule>
  </conditionalFormatting>
  <conditionalFormatting sqref="C3:D6">
    <cfRule type="expression" dxfId="360" priority="35" stopIfTrue="1">
      <formula>LEN(TRIM($C$3))=0</formula>
    </cfRule>
  </conditionalFormatting>
  <conditionalFormatting sqref="C11:D14">
    <cfRule type="expression" dxfId="359" priority="36" stopIfTrue="1">
      <formula>LEN(TRIM($C$11))=0</formula>
    </cfRule>
  </conditionalFormatting>
  <conditionalFormatting sqref="C7:D10">
    <cfRule type="expression" dxfId="358" priority="37" stopIfTrue="1">
      <formula>LEN(TRIM($C$7))=0</formula>
    </cfRule>
  </conditionalFormatting>
  <conditionalFormatting sqref="E11:F14">
    <cfRule type="expression" dxfId="357" priority="38" stopIfTrue="1">
      <formula>LEN(TRIM($E$11))=0</formula>
    </cfRule>
  </conditionalFormatting>
  <conditionalFormatting sqref="E7:F10">
    <cfRule type="expression" dxfId="356" priority="39" stopIfTrue="1">
      <formula>LEN(TRIM($E$7))=0</formula>
    </cfRule>
  </conditionalFormatting>
  <conditionalFormatting sqref="E3:F6">
    <cfRule type="expression" dxfId="355" priority="40" stopIfTrue="1">
      <formula>LEN(TRIM($E$3))=0</formula>
    </cfRule>
  </conditionalFormatting>
  <conditionalFormatting sqref="G11:H14">
    <cfRule type="expression" dxfId="354" priority="41" stopIfTrue="1">
      <formula>LEN(TRIM($G$11))=0</formula>
    </cfRule>
  </conditionalFormatting>
  <conditionalFormatting sqref="G7:H10">
    <cfRule type="expression" dxfId="353" priority="42" stopIfTrue="1">
      <formula>LEN(TRIM($G$7))=0</formula>
    </cfRule>
  </conditionalFormatting>
  <conditionalFormatting sqref="G3:H6">
    <cfRule type="expression" dxfId="352" priority="43" stopIfTrue="1">
      <formula>LEN(TRIM($G$3))=0</formula>
    </cfRule>
  </conditionalFormatting>
  <conditionalFormatting sqref="I11:J14">
    <cfRule type="expression" dxfId="351" priority="44" stopIfTrue="1">
      <formula>LEN(TRIM($I$11))=0</formula>
    </cfRule>
  </conditionalFormatting>
  <conditionalFormatting sqref="I7:J10">
    <cfRule type="expression" dxfId="350" priority="45" stopIfTrue="1">
      <formula>LEN(TRIM($I$7))=0</formula>
    </cfRule>
  </conditionalFormatting>
  <conditionalFormatting sqref="I3:J6">
    <cfRule type="expression" dxfId="349" priority="46" stopIfTrue="1">
      <formula>LEN(TRIM($I$3))=0</formula>
    </cfRule>
  </conditionalFormatting>
  <conditionalFormatting sqref="K11:L14">
    <cfRule type="expression" dxfId="348" priority="47" stopIfTrue="1">
      <formula>LEN(TRIM($K$11))=0</formula>
    </cfRule>
    <cfRule type="expression" dxfId="347" priority="48" stopIfTrue="1">
      <formula>$K$2="Sat"</formula>
    </cfRule>
  </conditionalFormatting>
  <conditionalFormatting sqref="K7:L10">
    <cfRule type="expression" dxfId="346" priority="49" stopIfTrue="1">
      <formula>LEN(TRIM($K$7))=0</formula>
    </cfRule>
    <cfRule type="expression" dxfId="345" priority="50" stopIfTrue="1">
      <formula>$K$2="Sat"</formula>
    </cfRule>
  </conditionalFormatting>
  <conditionalFormatting sqref="K3:L6">
    <cfRule type="expression" dxfId="344" priority="51" stopIfTrue="1">
      <formula>LEN(TRIM($K$3))=0</formula>
    </cfRule>
    <cfRule type="expression" dxfId="343" priority="52" stopIfTrue="1">
      <formula>$K$2="Sat"</formula>
    </cfRule>
  </conditionalFormatting>
  <conditionalFormatting sqref="A2:B2">
    <cfRule type="expression" dxfId="342" priority="53" stopIfTrue="1">
      <formula>$A$2="Sun"</formula>
    </cfRule>
  </conditionalFormatting>
  <conditionalFormatting sqref="M3:N6">
    <cfRule type="expression" dxfId="341" priority="54" stopIfTrue="1">
      <formula>LEN(TRIM($M$3))=0</formula>
    </cfRule>
  </conditionalFormatting>
  <conditionalFormatting sqref="M7:N10">
    <cfRule type="expression" dxfId="340" priority="55" stopIfTrue="1">
      <formula>LEN(TRIM($M$7))=0</formula>
    </cfRule>
  </conditionalFormatting>
  <conditionalFormatting sqref="M11:N14">
    <cfRule type="expression" dxfId="339" priority="56" stopIfTrue="1">
      <formula>LEN(TRIM($M$11))=0</formula>
    </cfRule>
  </conditionalFormatting>
  <hyperlinks>
    <hyperlink ref="A35" r:id="rId1" display="www.spreadsheet123.com/calendars-organisers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0" orientation="landscape" r:id="rId2"/>
  <headerFooter alignWithMargins="0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Q35"/>
  <sheetViews>
    <sheetView showGridLines="0" workbookViewId="0">
      <selection sqref="A1:N1"/>
    </sheetView>
  </sheetViews>
  <sheetFormatPr defaultRowHeight="14.25" x14ac:dyDescent="0.25"/>
  <cols>
    <col min="1" max="1" width="4.7109375" style="2" customWidth="1"/>
    <col min="2" max="2" width="20.7109375" style="2" customWidth="1"/>
    <col min="3" max="3" width="4.7109375" style="2" customWidth="1"/>
    <col min="4" max="4" width="20.7109375" style="2" customWidth="1"/>
    <col min="5" max="5" width="4.7109375" style="2" customWidth="1"/>
    <col min="6" max="6" width="20.7109375" style="2" customWidth="1"/>
    <col min="7" max="7" width="4.7109375" style="2" customWidth="1"/>
    <col min="8" max="8" width="20.7109375" style="2" customWidth="1"/>
    <col min="9" max="9" width="4.7109375" style="2" customWidth="1"/>
    <col min="10" max="10" width="20.7109375" style="2" customWidth="1"/>
    <col min="11" max="11" width="4.7109375" style="2" customWidth="1"/>
    <col min="12" max="12" width="20.7109375" style="2" customWidth="1"/>
    <col min="13" max="13" width="4.7109375" style="2" customWidth="1"/>
    <col min="14" max="14" width="20.7109375" style="2" customWidth="1"/>
    <col min="15" max="15" width="1.7109375" style="2" customWidth="1"/>
    <col min="16" max="16384" width="9.140625" style="2"/>
  </cols>
  <sheetData>
    <row r="1" spans="1:14" ht="38.25" thickBot="1" x14ac:dyDescent="0.3">
      <c r="A1" s="90">
        <f>DATE(Year,Month+6,1)</f>
        <v>42917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30.75" thickTop="1" x14ac:dyDescent="0.25">
      <c r="A2" s="82" t="str">
        <f>IF(Start_Day=2,"Mon","Sun")</f>
        <v>Sun</v>
      </c>
      <c r="B2" s="82"/>
      <c r="C2" s="82" t="str">
        <f>IF(Start_Day=2,"Tue","Mon")</f>
        <v>Mon</v>
      </c>
      <c r="D2" s="82"/>
      <c r="E2" s="82" t="str">
        <f>IF(Start_Day=2,"Wed","Tue")</f>
        <v>Tue</v>
      </c>
      <c r="F2" s="82"/>
      <c r="G2" s="82" t="str">
        <f>IF(Start_Day=2,"Thu","Wed")</f>
        <v>Wed</v>
      </c>
      <c r="H2" s="82"/>
      <c r="I2" s="82" t="str">
        <f>IF(Start_Day=2,"Fri","Thu")</f>
        <v>Thu</v>
      </c>
      <c r="J2" s="82"/>
      <c r="K2" s="82" t="str">
        <f>IF(Start_Day=2,"Sat","Fri")</f>
        <v>Fri</v>
      </c>
      <c r="L2" s="82"/>
      <c r="M2" s="83" t="str">
        <f>IF(Start_Day=2,"Sun","Sat")</f>
        <v>Sat</v>
      </c>
      <c r="N2" s="83"/>
    </row>
    <row r="3" spans="1:14" ht="21" customHeight="1" x14ac:dyDescent="0.25">
      <c r="A3" s="30" t="str">
        <f>IF(MONTH($A$1)&lt;&gt;MONTH($A$1-WEEKDAY($A$1,Start_Day)+(COLUMN(A3)-COLUMN($A$3)+1)),"",$A$1-WEEKDAY($A$1,Start_Day)+(COLUMN(A3)-COLUMN($A$3)+1))</f>
        <v/>
      </c>
      <c r="B3" s="28" t="str">
        <f>IF(ISERROR(MATCH(A3,date_of_event,0)),"",INDEX(events,MATCH(A3,date_of_event,0)))</f>
        <v/>
      </c>
      <c r="C3" s="30" t="str">
        <f>IF(MONTH($A$1)&lt;&gt;MONTH($A$1-WEEKDAY($A$1,Start_Day)+(COLUMN(B3)-COLUMN($A$3)+1)),"",$A$1-WEEKDAY($A$1,Start_Day)+(COLUMN(B3)-COLUMN($A$3)+1))</f>
        <v/>
      </c>
      <c r="D3" s="28" t="str">
        <f>IF(ISERROR(MATCH(C3,date_of_event,0)),"",INDEX(events,MATCH(C3,date_of_event,0)))</f>
        <v/>
      </c>
      <c r="E3" s="30" t="str">
        <f>IF(MONTH($A$1)&lt;&gt;MONTH($A$1-WEEKDAY($A$1,Start_Day)+(COLUMN(C3)-COLUMN($A$3)+1)),"",$A$1-WEEKDAY($A$1,Start_Day)+(COLUMN(C3)-COLUMN($A$3)+1))</f>
        <v/>
      </c>
      <c r="F3" s="28" t="str">
        <f>IF(ISERROR(MATCH(E3,date_of_event,0)),"",INDEX(events,MATCH(E3,date_of_event,0)))</f>
        <v/>
      </c>
      <c r="G3" s="30" t="str">
        <f>IF(MONTH($A$1)&lt;&gt;MONTH($A$1-WEEKDAY($A$1,Start_Day)+(COLUMN(D3)-COLUMN($A$3)+1)),"",$A$1-WEEKDAY($A$1,Start_Day)+(COLUMN(D3)-COLUMN($A$3)+1))</f>
        <v/>
      </c>
      <c r="H3" s="28" t="str">
        <f>IF(ISERROR(MATCH(G3,date_of_event,0)),"",INDEX(events,MATCH(G3,date_of_event,0)))</f>
        <v/>
      </c>
      <c r="I3" s="30" t="str">
        <f>IF(MONTH($A$1)&lt;&gt;MONTH($A$1-WEEKDAY($A$1,Start_Day)+(COLUMN(E3)-COLUMN($A$3)+1)),"",$A$1-WEEKDAY($A$1,Start_Day)+(COLUMN(E3)-COLUMN($A$3)+1))</f>
        <v/>
      </c>
      <c r="J3" s="28" t="str">
        <f>IF(ISERROR(MATCH(I3,date_of_event,0)),"",INDEX(events,MATCH(I3,date_of_event,0)))</f>
        <v/>
      </c>
      <c r="K3" s="30" t="str">
        <f>IF(MONTH($A$1)&lt;&gt;MONTH($A$1-WEEKDAY($A$1,Start_Day)+(COLUMN(F3)-COLUMN($A$3)+1)),"",$A$1-WEEKDAY($A$1,Start_Day)+(COLUMN(F3)-COLUMN($A$3)+1))</f>
        <v/>
      </c>
      <c r="L3" s="28" t="str">
        <f>IF(ISERROR(MATCH(K3,date_of_event,0)),"",INDEX(events,MATCH(K3,date_of_event,0)))</f>
        <v/>
      </c>
      <c r="M3" s="31">
        <f>IF(MONTH($A$1)&lt;&gt;MONTH($A$1-WEEKDAY($A$1,Start_Day)+(COLUMN(G3)-COLUMN($A$3)+1)),"",$A$1-WEEKDAY($A$1,Start_Day)+(COLUMN(G3)-COLUMN($A$3)+1))</f>
        <v>42917</v>
      </c>
      <c r="N3" s="29" t="str">
        <f>IF(ISERROR(MATCH(M3,date_of_event,0)),"",INDEX(events,MATCH(M3,date_of_event,0)))</f>
        <v/>
      </c>
    </row>
    <row r="4" spans="1:14" ht="21" customHeight="1" x14ac:dyDescent="0.25">
      <c r="A4" s="72" t="str">
        <f>IF(ISERROR(MATCH(A3,date_of_per_event,0)),"",INDEX(personal_events,MATCH(A3,date_of_per_event,0)))</f>
        <v/>
      </c>
      <c r="B4" s="72"/>
      <c r="C4" s="72" t="str">
        <f>IF(ISERROR(MATCH(C3,date_of_per_event,0)),"",INDEX(personal_events,MATCH(C3,date_of_per_event,0)))</f>
        <v/>
      </c>
      <c r="D4" s="72"/>
      <c r="E4" s="72" t="str">
        <f>IF(ISERROR(MATCH(E3,date_of_per_event,0)),"",INDEX(personal_events,MATCH(E3,date_of_per_event,0)))</f>
        <v/>
      </c>
      <c r="F4" s="74"/>
      <c r="G4" s="72" t="str">
        <f>IF(ISERROR(MATCH(G3,date_of_per_event,0)),"",INDEX(personal_events,MATCH(G3,date_of_per_event,0)))</f>
        <v/>
      </c>
      <c r="H4" s="72"/>
      <c r="I4" s="72" t="str">
        <f>IF(ISERROR(MATCH(I3,date_of_per_event,0)),"",INDEX(personal_events,MATCH(I3,date_of_per_event,0)))</f>
        <v/>
      </c>
      <c r="J4" s="72"/>
      <c r="K4" s="72" t="str">
        <f>IF(ISERROR(MATCH(K3,date_of_per_event,0)),"",INDEX(personal_events,MATCH(K3,date_of_per_event,0)))</f>
        <v/>
      </c>
      <c r="L4" s="72"/>
      <c r="M4" s="73" t="str">
        <f>IF(ISERROR(MATCH(M3,date_of_per_event,0)),"",INDEX(personal_events,MATCH(M3,date_of_per_event,0)))</f>
        <v/>
      </c>
      <c r="N4" s="73"/>
    </row>
    <row r="5" spans="1:14" ht="21" customHeight="1" x14ac:dyDescent="0.25">
      <c r="A5" s="72"/>
      <c r="B5" s="72"/>
      <c r="C5" s="72"/>
      <c r="D5" s="72"/>
      <c r="E5" s="72"/>
      <c r="F5" s="74"/>
      <c r="G5" s="72"/>
      <c r="H5" s="72"/>
      <c r="I5" s="72"/>
      <c r="J5" s="72"/>
      <c r="K5" s="72"/>
      <c r="L5" s="72"/>
      <c r="M5" s="73"/>
      <c r="N5" s="73"/>
    </row>
    <row r="6" spans="1:14" ht="21" customHeight="1" x14ac:dyDescent="0.25">
      <c r="A6" s="75"/>
      <c r="B6" s="75"/>
      <c r="C6" s="75"/>
      <c r="D6" s="75"/>
      <c r="E6" s="75"/>
      <c r="F6" s="88"/>
      <c r="G6" s="75"/>
      <c r="H6" s="75"/>
      <c r="I6" s="75"/>
      <c r="J6" s="75"/>
      <c r="K6" s="75"/>
      <c r="L6" s="75"/>
      <c r="M6" s="76"/>
      <c r="N6" s="76"/>
    </row>
    <row r="7" spans="1:14" ht="21" customHeight="1" x14ac:dyDescent="0.25">
      <c r="A7" s="30">
        <f>IF(MONTH($A$1)&lt;&gt;MONTH($A$1-WEEKDAY($A$1,Start_Day)+(COLUMN(A7)-COLUMN($A$7)+8)),"",$A$1-WEEKDAY($A$1,Start_Day)+(COLUMN(A7)-COLUMN($A$7)+8))</f>
        <v>42918</v>
      </c>
      <c r="B7" s="28" t="str">
        <f>IF(ISERROR(MATCH(A7,date_of_event,0)),"",INDEX(events,MATCH(A7,date_of_event,0)))</f>
        <v/>
      </c>
      <c r="C7" s="30">
        <f>IF(MONTH($A$1)&lt;&gt;MONTH($A$1-WEEKDAY($A$1,Start_Day)+(COLUMN(B7)-COLUMN($A$7)+8)),"",$A$1-WEEKDAY($A$1,Start_Day)+(COLUMN(B7)-COLUMN($A$7)+8))</f>
        <v>42919</v>
      </c>
      <c r="D7" s="28" t="str">
        <f>IF(ISERROR(MATCH(C7,date_of_event,0)),"",INDEX(events,MATCH(C7,date_of_event,0)))</f>
        <v/>
      </c>
      <c r="E7" s="30">
        <f>IF(MONTH($A$1)&lt;&gt;MONTH($A$1-WEEKDAY($A$1,Start_Day)+(COLUMN(C7)-COLUMN($A$7)+8)),"",$A$1-WEEKDAY($A$1,Start_Day)+(COLUMN(C7)-COLUMN($A$7)+8))</f>
        <v>42920</v>
      </c>
      <c r="F7" s="28" t="str">
        <f>IF(ISERROR(MATCH(E7,date_of_event,0)),"",INDEX(events,MATCH(E7,date_of_event,0)))</f>
        <v>Independence Day</v>
      </c>
      <c r="G7" s="30">
        <f>IF(MONTH($A$1)&lt;&gt;MONTH($A$1-WEEKDAY($A$1,Start_Day)+(COLUMN(D7)-COLUMN($A$7)+8)),"",$A$1-WEEKDAY($A$1,Start_Day)+(COLUMN(D7)-COLUMN($A$7)+8))</f>
        <v>42921</v>
      </c>
      <c r="H7" s="28" t="str">
        <f>IF(ISERROR(MATCH(G7,date_of_event,0)),"",INDEX(events,MATCH(G7,date_of_event,0)))</f>
        <v/>
      </c>
      <c r="I7" s="30">
        <f>IF(MONTH($A$1)&lt;&gt;MONTH($A$1-WEEKDAY($A$1,Start_Day)+(COLUMN(E7)-COLUMN($A$7)+8)),"",$A$1-WEEKDAY($A$1,Start_Day)+(COLUMN(E7)-COLUMN($A$7)+8))</f>
        <v>42922</v>
      </c>
      <c r="J7" s="28" t="str">
        <f>IF(ISERROR(MATCH(I7,date_of_event,0)),"",INDEX(events,MATCH(I7,date_of_event,0)))</f>
        <v/>
      </c>
      <c r="K7" s="30">
        <f>IF(MONTH($A$1)&lt;&gt;MONTH($A$1-WEEKDAY($A$1,Start_Day)+(COLUMN(F7)-COLUMN($A$7)+8)),"",$A$1-WEEKDAY($A$1,Start_Day)+(COLUMN(F7)-COLUMN($A$7)+8))</f>
        <v>42923</v>
      </c>
      <c r="L7" s="28" t="str">
        <f>IF(ISERROR(MATCH(K7,date_of_event,0)),"",INDEX(events,MATCH(K7,date_of_event,0)))</f>
        <v/>
      </c>
      <c r="M7" s="31">
        <f>IF(MONTH($A$1)&lt;&gt;MONTH($A$1-WEEKDAY($A$1,Start_Day)+(COLUMN(G7)-COLUMN($A$7)+8)),"",$A$1-WEEKDAY($A$1,Start_Day)+(COLUMN(G7)-COLUMN($A$7)+8))</f>
        <v>42924</v>
      </c>
      <c r="N7" s="29" t="str">
        <f>IF(ISERROR(MATCH(M7,date_of_event,0)),"",INDEX(events,MATCH(M7,date_of_event,0)))</f>
        <v/>
      </c>
    </row>
    <row r="8" spans="1:14" s="26" customFormat="1" ht="21" customHeight="1" x14ac:dyDescent="0.25">
      <c r="A8" s="72" t="str">
        <f>IF(ISERROR(MATCH(A7,date_of_per_event,0)),"",INDEX(personal_events,MATCH(A7,date_of_per_event,0)))</f>
        <v/>
      </c>
      <c r="B8" s="72"/>
      <c r="C8" s="72" t="str">
        <f>IF(ISERROR(MATCH(C7,date_of_per_event,0)),"",INDEX(personal_events,MATCH(C7,date_of_per_event,0)))</f>
        <v/>
      </c>
      <c r="D8" s="72"/>
      <c r="E8" s="72" t="str">
        <f>IF(ISERROR(MATCH(E7,date_of_per_event,0)),"",INDEX(personal_events,MATCH(E7,date_of_per_event,0)))</f>
        <v/>
      </c>
      <c r="F8" s="72"/>
      <c r="G8" s="72" t="str">
        <f>IF(ISERROR(MATCH(G7,date_of_per_event,0)),"",INDEX(personal_events,MATCH(G7,date_of_per_event,0)))</f>
        <v/>
      </c>
      <c r="H8" s="72"/>
      <c r="I8" s="72" t="str">
        <f>IF(ISERROR(MATCH(I7,date_of_per_event,0)),"",INDEX(personal_events,MATCH(I7,date_of_per_event,0)))</f>
        <v/>
      </c>
      <c r="J8" s="72"/>
      <c r="K8" s="72" t="str">
        <f>IF(ISERROR(MATCH(K7,date_of_per_event,0)),"",INDEX(personal_events,MATCH(K7,date_of_per_event,0)))</f>
        <v/>
      </c>
      <c r="L8" s="72"/>
      <c r="M8" s="73" t="str">
        <f>IF(ISERROR(MATCH(M7,date_of_per_event,0)),"",INDEX(personal_events,MATCH(M7,date_of_per_event,0)))</f>
        <v/>
      </c>
      <c r="N8" s="73"/>
    </row>
    <row r="9" spans="1:14" s="26" customFormat="1" ht="21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3"/>
    </row>
    <row r="10" spans="1:14" s="26" customFormat="1" ht="21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76"/>
    </row>
    <row r="11" spans="1:14" ht="21" customHeight="1" x14ac:dyDescent="0.25">
      <c r="A11" s="30">
        <f>IF(MONTH($A$1)&lt;&gt;MONTH($A$1-WEEKDAY($A$1,Start_Day)+(COLUMN(A11)-COLUMN($A$11)+15)),"",$A$1-WEEKDAY($A$1,Start_Day)+(COLUMN(A11)-COLUMN($A$11)+15))</f>
        <v>42925</v>
      </c>
      <c r="B11" s="28" t="str">
        <f>IF(ISERROR(MATCH(A11,date_of_event,0)),"",INDEX(events,MATCH(A11,date_of_event,0)))</f>
        <v/>
      </c>
      <c r="C11" s="30">
        <f>IF(MONTH($A$1)&lt;&gt;MONTH($A$1-WEEKDAY($A$1,Start_Day)+(COLUMN(B11)-COLUMN($A$11)+15)),"",$A$1-WEEKDAY($A$1,Start_Day)+(COLUMN(B11)-COLUMN($A$11)+15))</f>
        <v>42926</v>
      </c>
      <c r="D11" s="28" t="str">
        <f>IF(ISERROR(MATCH(C11,date_of_event,0)),"",INDEX(events,MATCH(C11,date_of_event,0)))</f>
        <v/>
      </c>
      <c r="E11" s="30">
        <f>IF(MONTH($A$1)&lt;&gt;MONTH($A$1-WEEKDAY($A$1,Start_Day)+(COLUMN(C11)-COLUMN($A$11)+15)),"",$A$1-WEEKDAY($A$1,Start_Day)+(COLUMN(C11)-COLUMN($A$11)+15))</f>
        <v>42927</v>
      </c>
      <c r="F11" s="28" t="str">
        <f>IF(ISERROR(MATCH(E11,date_of_event,0)),"",INDEX(events,MATCH(E11,date_of_event,0)))</f>
        <v/>
      </c>
      <c r="G11" s="30">
        <f>IF(MONTH($A$1)&lt;&gt;MONTH($A$1-WEEKDAY($A$1,Start_Day)+(COLUMN(D11)-COLUMN($A$11)+15)),"",$A$1-WEEKDAY($A$1,Start_Day)+(COLUMN(D11)-COLUMN($A$11)+15))</f>
        <v>42928</v>
      </c>
      <c r="H11" s="28" t="str">
        <f>IF(ISERROR(MATCH(G11,date_of_event,0)),"",INDEX(events,MATCH(G11,date_of_event,0)))</f>
        <v/>
      </c>
      <c r="I11" s="30">
        <f>IF(MONTH($A$1)&lt;&gt;MONTH($A$1-WEEKDAY($A$1,Start_Day)+(COLUMN(E11)-COLUMN($A$11)+15)),"",$A$1-WEEKDAY($A$1,Start_Day)+(COLUMN(E11)-COLUMN($A$11)+15))</f>
        <v>42929</v>
      </c>
      <c r="J11" s="28" t="str">
        <f>IF(ISERROR(MATCH(I11,date_of_event,0)),"",INDEX(events,MATCH(I11,date_of_event,0)))</f>
        <v/>
      </c>
      <c r="K11" s="30">
        <f>IF(MONTH($A$1)&lt;&gt;MONTH($A$1-WEEKDAY($A$1,Start_Day)+(COLUMN(F11)-COLUMN($A$11)+15)),"",$A$1-WEEKDAY($A$1,Start_Day)+(COLUMN(F11)-COLUMN($A$11)+15))</f>
        <v>42930</v>
      </c>
      <c r="L11" s="28" t="str">
        <f>IF(ISERROR(MATCH(K11,date_of_event,0)),"",INDEX(events,MATCH(K11,date_of_event,0)))</f>
        <v/>
      </c>
      <c r="M11" s="31">
        <f>IF(MONTH($A$1)&lt;&gt;MONTH($A$1-WEEKDAY($A$1,Start_Day)+(COLUMN(G11)-COLUMN($A$11)+15)),"",$A$1-WEEKDAY($A$1,Start_Day)+(COLUMN(G11)-COLUMN($A$11)+15))</f>
        <v>42931</v>
      </c>
      <c r="N11" s="29" t="str">
        <f>IF(ISERROR(MATCH(M11,date_of_event,0)),"",INDEX(events,MATCH(M11,date_of_event,0)))</f>
        <v/>
      </c>
    </row>
    <row r="12" spans="1:14" s="26" customFormat="1" ht="21" customHeight="1" x14ac:dyDescent="0.25">
      <c r="A12" s="72" t="str">
        <f>IF(ISERROR(MATCH(A11,date_of_per_event,0)),"",INDEX(personal_events,MATCH(A11,date_of_per_event,0)))</f>
        <v/>
      </c>
      <c r="B12" s="72"/>
      <c r="C12" s="72" t="str">
        <f>IF(ISERROR(MATCH(C11,date_of_per_event,0)),"",INDEX(personal_events,MATCH(C11,date_of_per_event,0)))</f>
        <v/>
      </c>
      <c r="D12" s="72"/>
      <c r="E12" s="72" t="str">
        <f>IF(ISERROR(MATCH(E11,date_of_per_event,0)),"",INDEX(personal_events,MATCH(E11,date_of_per_event,0)))</f>
        <v/>
      </c>
      <c r="F12" s="72"/>
      <c r="G12" s="72" t="str">
        <f>IF(ISERROR(MATCH(G11,date_of_per_event,0)),"",INDEX(personal_events,MATCH(G11,date_of_per_event,0)))</f>
        <v/>
      </c>
      <c r="H12" s="72"/>
      <c r="I12" s="72" t="str">
        <f>IF(ISERROR(MATCH(I11,date_of_per_event,0)),"",INDEX(personal_events,MATCH(I11,date_of_per_event,0)))</f>
        <v/>
      </c>
      <c r="J12" s="72"/>
      <c r="K12" s="78" t="str">
        <f>IF(ISERROR(MATCH(K11,date_of_per_event,0)),"",INDEX(personal_events,MATCH(K11,date_of_per_event,0)))</f>
        <v/>
      </c>
      <c r="L12" s="78"/>
      <c r="M12" s="73" t="str">
        <f>IF(ISERROR(MATCH(M11,date_of_per_event,0)),"",INDEX(personal_events,MATCH(M11,date_of_per_event,0)))</f>
        <v/>
      </c>
      <c r="N12" s="73"/>
    </row>
    <row r="13" spans="1:14" s="26" customFormat="1" ht="21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8"/>
      <c r="L13" s="78"/>
      <c r="M13" s="73"/>
      <c r="N13" s="73"/>
    </row>
    <row r="14" spans="1:14" s="26" customFormat="1" ht="21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7"/>
      <c r="L14" s="77"/>
      <c r="M14" s="76"/>
      <c r="N14" s="76"/>
    </row>
    <row r="15" spans="1:14" ht="21" customHeight="1" x14ac:dyDescent="0.25">
      <c r="A15" s="30">
        <f>IF(MONTH($A$1)&lt;&gt;MONTH($A$1-WEEKDAY($A$1,Start_Day)+(COLUMN(A15)-COLUMN($A$15)+22)),"",$A$1-WEEKDAY($A$1,Start_Day)+(COLUMN(A15)-COLUMN($A$15)+22))</f>
        <v>42932</v>
      </c>
      <c r="B15" s="28" t="str">
        <f>IF(ISERROR(MATCH(A15,date_of_event,0)),"",INDEX(events,MATCH(A15,date_of_event,0)))</f>
        <v/>
      </c>
      <c r="C15" s="30">
        <f>IF(MONTH($A$1)&lt;&gt;MONTH($A$1-WEEKDAY($A$1,Start_Day)+(COLUMN(B15)-COLUMN($A$15)+22)),"",$A$1-WEEKDAY($A$1,Start_Day)+(COLUMN(B15)-COLUMN($A$15)+22))</f>
        <v>42933</v>
      </c>
      <c r="D15" s="28" t="str">
        <f>IF(ISERROR(MATCH(C15,date_of_event,0)),"",INDEX(events,MATCH(C15,date_of_event,0)))</f>
        <v/>
      </c>
      <c r="E15" s="30">
        <f>IF(MONTH($A$1)&lt;&gt;MONTH($A$1-WEEKDAY($A$1,Start_Day)+(COLUMN(C15)-COLUMN($A$15)+22)),"",$A$1-WEEKDAY($A$1,Start_Day)+(COLUMN(C15)-COLUMN($A$15)+22))</f>
        <v>42934</v>
      </c>
      <c r="F15" s="28" t="str">
        <f>IF(ISERROR(MATCH(E15,date_of_event,0)),"",INDEX(events,MATCH(E15,date_of_event,0)))</f>
        <v/>
      </c>
      <c r="G15" s="30">
        <f>IF(MONTH($A$1)&lt;&gt;MONTH($A$1-WEEKDAY($A$1,Start_Day)+(COLUMN(D15)-COLUMN($A$15)+22)),"",$A$1-WEEKDAY($A$1,Start_Day)+(COLUMN(D15)-COLUMN($A$15)+22))</f>
        <v>42935</v>
      </c>
      <c r="H15" s="28" t="str">
        <f>IF(ISERROR(MATCH(G15,date_of_event,0)),"",INDEX(events,MATCH(G15,date_of_event,0)))</f>
        <v/>
      </c>
      <c r="I15" s="30">
        <f>IF(MONTH($A$1)&lt;&gt;MONTH($A$1-WEEKDAY($A$1,Start_Day)+(COLUMN(E15)-COLUMN($A$15)+22)),"",$A$1-WEEKDAY($A$1,Start_Day)+(COLUMN(E15)-COLUMN($A$15)+22))</f>
        <v>42936</v>
      </c>
      <c r="J15" s="28" t="str">
        <f>IF(ISERROR(MATCH(I15,date_of_event,0)),"",INDEX(events,MATCH(I15,date_of_event,0)))</f>
        <v/>
      </c>
      <c r="K15" s="30">
        <f>IF(MONTH($A$1)&lt;&gt;MONTH($A$1-WEEKDAY($A$1,Start_Day)+(COLUMN(F15)-COLUMN($A$15)+22)),"",$A$1-WEEKDAY($A$1,Start_Day)+(COLUMN(F15)-COLUMN($A$15)+22))</f>
        <v>42937</v>
      </c>
      <c r="L15" s="28" t="str">
        <f>IF(ISERROR(MATCH(K15,date_of_event,0)),"",INDEX(events,MATCH(K15,date_of_event,0)))</f>
        <v/>
      </c>
      <c r="M15" s="31">
        <f>IF(MONTH($A$1)&lt;&gt;MONTH($A$1-WEEKDAY($A$1,Start_Day)+(COLUMN(G15)-COLUMN($A$15)+22)),"",$A$1-WEEKDAY($A$1,Start_Day)+(COLUMN(G15)-COLUMN($A$15)+22))</f>
        <v>42938</v>
      </c>
      <c r="N15" s="29" t="str">
        <f>IF(ISERROR(MATCH(M15,date_of_event,0)),"",INDEX(events,MATCH(M15,date_of_event,0)))</f>
        <v/>
      </c>
    </row>
    <row r="16" spans="1:14" s="26" customFormat="1" ht="21" customHeight="1" x14ac:dyDescent="0.25">
      <c r="A16" s="72" t="str">
        <f>IF(ISERROR(MATCH(A15,date_of_per_event,0)),"",INDEX(personal_events,MATCH(A15,date_of_per_event,0)))</f>
        <v/>
      </c>
      <c r="B16" s="72"/>
      <c r="C16" s="72" t="str">
        <f>IF(ISERROR(MATCH(C15,date_of_per_event,0)),"",INDEX(personal_events,MATCH(C15,date_of_per_event,0)))</f>
        <v/>
      </c>
      <c r="D16" s="72"/>
      <c r="E16" s="72" t="str">
        <f>IF(ISERROR(MATCH(E15,date_of_per_event,0)),"",INDEX(personal_events,MATCH(E15,date_of_per_event,0)))</f>
        <v/>
      </c>
      <c r="F16" s="72"/>
      <c r="G16" s="72" t="str">
        <f>IF(ISERROR(MATCH(G15,date_of_per_event,0)),"",INDEX(personal_events,MATCH(G15,date_of_per_event,0)))</f>
        <v/>
      </c>
      <c r="H16" s="72"/>
      <c r="I16" s="72" t="str">
        <f>IF(ISERROR(MATCH(I15,date_of_per_event,0)),"",INDEX(personal_events,MATCH(I15,date_of_per_event,0)))</f>
        <v/>
      </c>
      <c r="J16" s="72"/>
      <c r="K16" s="72" t="str">
        <f>IF(ISERROR(MATCH(K15,date_of_per_event,0)),"",INDEX(personal_events,MATCH(K15,date_of_per_event,0)))</f>
        <v/>
      </c>
      <c r="L16" s="72"/>
      <c r="M16" s="73" t="str">
        <f>IF(ISERROR(MATCH(M15,date_of_per_event,0)),"",INDEX(personal_events,MATCH(M15,date_of_per_event,0)))</f>
        <v/>
      </c>
      <c r="N16" s="73"/>
    </row>
    <row r="17" spans="1:17" s="26" customFormat="1" ht="21" customHeight="1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  <c r="N17" s="73"/>
    </row>
    <row r="18" spans="1:17" s="26" customFormat="1" ht="21" customHeight="1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76"/>
    </row>
    <row r="19" spans="1:17" ht="21" customHeight="1" x14ac:dyDescent="0.25">
      <c r="A19" s="30">
        <f>IF(MONTH($A$1)&lt;&gt;MONTH($A$1-WEEKDAY($A$1,Start_Day)+(COLUMN(A19)-COLUMN($A$19)+29)),"",$A$1-WEEKDAY($A$1,Start_Day)+(COLUMN(A19)-COLUMN($A$19)+29))</f>
        <v>42939</v>
      </c>
      <c r="B19" s="28" t="str">
        <f>IF(ISERROR(MATCH(A19,date_of_event,0)),"",INDEX(events,MATCH(A19,date_of_event,0)))</f>
        <v/>
      </c>
      <c r="C19" s="30">
        <f>IF(MONTH($A$1)&lt;&gt;MONTH($A$1-WEEKDAY($A$1,Start_Day)+(COLUMN(B19)-COLUMN($A$19)+29)),"",$A$1-WEEKDAY($A$1,Start_Day)+(COLUMN(B19)-COLUMN($A$19)+29))</f>
        <v>42940</v>
      </c>
      <c r="D19" s="28" t="str">
        <f>IF(ISERROR(MATCH(C19,date_of_event,0)),"",INDEX(events,MATCH(C19,date_of_event,0)))</f>
        <v/>
      </c>
      <c r="E19" s="30">
        <f>IF(MONTH($A$1)&lt;&gt;MONTH($A$1-WEEKDAY($A$1,Start_Day)+(COLUMN(C19)-COLUMN($A$19)+29)),"",$A$1-WEEKDAY($A$1,Start_Day)+(COLUMN(C19)-COLUMN($A$19)+29))</f>
        <v>42941</v>
      </c>
      <c r="F19" s="28" t="str">
        <f>IF(ISERROR(MATCH(E19,date_of_event,0)),"",INDEX(events,MATCH(E19,date_of_event,0)))</f>
        <v/>
      </c>
      <c r="G19" s="30">
        <f>IF(MONTH($A$1)&lt;&gt;MONTH($A$1-WEEKDAY($A$1,Start_Day)+(COLUMN(D19)-COLUMN($A$19)+29)),"",$A$1-WEEKDAY($A$1,Start_Day)+(COLUMN(D19)-COLUMN($A$19)+29))</f>
        <v>42942</v>
      </c>
      <c r="H19" s="28" t="str">
        <f>IF(ISERROR(MATCH(G19,date_of_event,0)),"",INDEX(events,MATCH(G19,date_of_event,0)))</f>
        <v/>
      </c>
      <c r="I19" s="30">
        <f>IF(MONTH($A$1)&lt;&gt;MONTH($A$1-WEEKDAY($A$1,Start_Day)+(COLUMN(E19)-COLUMN($A$19)+29)),"",$A$1-WEEKDAY($A$1,Start_Day)+(COLUMN(E19)-COLUMN($A$19)+29))</f>
        <v>42943</v>
      </c>
      <c r="J19" s="28" t="str">
        <f>IF(ISERROR(MATCH(I19,date_of_event,0)),"",INDEX(events,MATCH(I19,date_of_event,0)))</f>
        <v/>
      </c>
      <c r="K19" s="30">
        <f>IF(MONTH($A$1)&lt;&gt;MONTH($A$1-WEEKDAY($A$1,Start_Day)+(COLUMN(F19)-COLUMN($A$19)+29)),"",$A$1-WEEKDAY($A$1,Start_Day)+(COLUMN(F19)-COLUMN($A$19)+29))</f>
        <v>42944</v>
      </c>
      <c r="L19" s="28" t="str">
        <f>IF(ISERROR(MATCH(K19,date_of_event,0)),"",INDEX(events,MATCH(K19,date_of_event,0)))</f>
        <v/>
      </c>
      <c r="M19" s="31">
        <f>IF(MONTH($A$1)&lt;&gt;MONTH($A$1-WEEKDAY($A$1,Start_Day)+(COLUMN(G19)-COLUMN($A$19)+29)),"",$A$1-WEEKDAY($A$1,Start_Day)+(COLUMN(G19)-COLUMN($A$19)+29))</f>
        <v>42945</v>
      </c>
      <c r="N19" s="29" t="str">
        <f>IF(ISERROR(MATCH(M19,date_of_event,0)),"",INDEX(events,MATCH(M19,date_of_event,0)))</f>
        <v/>
      </c>
    </row>
    <row r="20" spans="1:17" s="26" customFormat="1" ht="21" customHeight="1" x14ac:dyDescent="0.25">
      <c r="A20" s="72" t="str">
        <f>IF(ISERROR(MATCH(A19,date_of_per_event,0)),"",INDEX(personal_events,MATCH(A19,date_of_per_event,0)))</f>
        <v/>
      </c>
      <c r="B20" s="72"/>
      <c r="C20" s="72" t="str">
        <f>IF(ISERROR(MATCH(C19,date_of_per_event,0)),"",INDEX(personal_events,MATCH(C19,date_of_per_event,0)))</f>
        <v/>
      </c>
      <c r="D20" s="72"/>
      <c r="E20" s="72" t="str">
        <f>IF(ISERROR(MATCH(E19,date_of_per_event,0)),"",INDEX(personal_events,MATCH(E19,date_of_per_event,0)))</f>
        <v/>
      </c>
      <c r="F20" s="72"/>
      <c r="G20" s="72" t="str">
        <f>IF(ISERROR(MATCH(G19,date_of_per_event,0)),"",INDEX(personal_events,MATCH(G19,date_of_per_event,0)))</f>
        <v/>
      </c>
      <c r="H20" s="72"/>
      <c r="I20" s="72" t="str">
        <f>IF(ISERROR(MATCH(I19,date_of_per_event,0)),"",INDEX(personal_events,MATCH(I19,date_of_per_event,0)))</f>
        <v/>
      </c>
      <c r="J20" s="72"/>
      <c r="K20" s="72" t="str">
        <f>IF(ISERROR(MATCH(K19,date_of_per_event,0)),"",INDEX(personal_events,MATCH(K19,date_of_per_event,0)))</f>
        <v/>
      </c>
      <c r="L20" s="72"/>
      <c r="M20" s="73" t="str">
        <f>IF(ISERROR(MATCH(M19,date_of_per_event,0)),"",INDEX(personal_events,MATCH(M19,date_of_per_event,0)))</f>
        <v/>
      </c>
      <c r="N20" s="73"/>
    </row>
    <row r="21" spans="1:17" s="26" customFormat="1" ht="21" customHeight="1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73"/>
    </row>
    <row r="22" spans="1:17" s="26" customFormat="1" ht="21" customHeight="1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76"/>
    </row>
    <row r="23" spans="1:17" ht="21" customHeight="1" x14ac:dyDescent="0.25">
      <c r="A23" s="30">
        <f>IF(MONTH($A$1)&lt;&gt;MONTH($A$1-WEEKDAY($A$1,Start_Day)+(COLUMN(A23)-COLUMN($A$23)+36)),"",$A$1-WEEKDAY($A$1,Start_Day)+(COLUMN(A23)-COLUMN($A$23)+36))</f>
        <v>42946</v>
      </c>
      <c r="B23" s="28" t="str">
        <f>IF(ISERROR(MATCH(A23,date_of_event,0)),"",INDEX(events,MATCH(A23,date_of_event,0)))</f>
        <v/>
      </c>
      <c r="C23" s="30">
        <f>IF(MONTH($A$1)&lt;&gt;MONTH($A$1-WEEKDAY($A$1,Start_Day)+(COLUMN(B23)-COLUMN($A$23)+36)),"",$A$1-WEEKDAY($A$1,Start_Day)+(COLUMN(B23)-COLUMN($A$23)+36))</f>
        <v>42947</v>
      </c>
      <c r="D23" s="28" t="str">
        <f>IF(ISERROR(MATCH(C23,date_of_event,0)),"",INDEX(events,MATCH(C23,date_of_event,0)))</f>
        <v/>
      </c>
      <c r="E23" s="30" t="str">
        <f>IF(MONTH($A$1)&lt;&gt;MONTH($A$1-WEEKDAY($A$1,Start_Day)+(COLUMN(C23)-COLUMN($A$23)+36)),"",$A$1-WEEKDAY($A$1,Start_Day)+(COLUMN(C23)-COLUMN($A$23)+36))</f>
        <v/>
      </c>
      <c r="F23" s="28" t="str">
        <f>IF(ISERROR(MATCH(E23,date_of_event,0)),"",INDEX(events,MATCH(E23,date_of_event,0)))</f>
        <v/>
      </c>
      <c r="G23" s="30" t="str">
        <f>IF(MONTH($A$1)&lt;&gt;MONTH($A$1-WEEKDAY($A$1,Start_Day)+(COLUMN(D23)-COLUMN($A$23)+36)),"",$A$1-WEEKDAY($A$1,Start_Day)+(COLUMN(D23)-COLUMN($A$23)+36))</f>
        <v/>
      </c>
      <c r="H23" s="28" t="str">
        <f>IF(ISERROR(MATCH(G23,date_of_event,0)),"",INDEX(events,MATCH(G23,date_of_event,0)))</f>
        <v/>
      </c>
      <c r="I23" s="30" t="str">
        <f>IF(MONTH($A$1)&lt;&gt;MONTH($A$1-WEEKDAY($A$1,Start_Day)+(COLUMN(E23)-COLUMN($A$23)+36)),"",$A$1-WEEKDAY($A$1,Start_Day)+(COLUMN(E23)-COLUMN($A$23)+36))</f>
        <v/>
      </c>
      <c r="J23" s="28" t="str">
        <f>IF(ISERROR(MATCH(I23,date_of_event,0)),"",INDEX(events,MATCH(I23,date_of_event,0)))</f>
        <v/>
      </c>
      <c r="K23" s="30" t="str">
        <f>IF(MONTH($A$1)&lt;&gt;MONTH($A$1-WEEKDAY($A$1,Start_Day)+(COLUMN(F23)-COLUMN($A$23)+36)),"",$A$1-WEEKDAY($A$1,Start_Day)+(COLUMN(F23)-COLUMN($A$23)+36))</f>
        <v/>
      </c>
      <c r="L23" s="28" t="str">
        <f>IF(ISERROR(MATCH(K23,date_of_event,0)),"",INDEX(events,MATCH(K23,date_of_event,0)))</f>
        <v/>
      </c>
      <c r="M23" s="31" t="str">
        <f>IF(MONTH($A$1)&lt;&gt;MONTH($A$1-WEEKDAY($A$1,Start_Day)+(COLUMN(G23)-COLUMN($A$23)+36)),"",$A$1-WEEKDAY($A$1,Start_Day)+(COLUMN(G23)-COLUMN($A$23)+36))</f>
        <v/>
      </c>
      <c r="N23" s="29" t="str">
        <f>IF(ISERROR(MATCH(M23,date_of_event,0)),"",INDEX(events,MATCH(M23,date_of_event,0)))</f>
        <v/>
      </c>
    </row>
    <row r="24" spans="1:17" s="26" customFormat="1" ht="21" customHeight="1" x14ac:dyDescent="0.25">
      <c r="A24" s="71" t="str">
        <f>IF(ISERROR(MATCH(A23,date_of_per_event,0)),"",INDEX(personal_events,MATCH(A23,date_of_per_event,0)))</f>
        <v/>
      </c>
      <c r="B24" s="71"/>
      <c r="C24" s="72" t="str">
        <f>IF(ISERROR(MATCH(C23,date_of_per_event,0)),"",INDEX(personal_events,MATCH(C23,date_of_per_event,0)))</f>
        <v/>
      </c>
      <c r="D24" s="72"/>
      <c r="E24" s="72" t="str">
        <f>IF(ISERROR(MATCH(E23,date_of_per_event,0)),"",INDEX(personal_events,MATCH(E23,date_of_per_event,0)))</f>
        <v/>
      </c>
      <c r="F24" s="72"/>
      <c r="G24" s="72" t="str">
        <f>IF(ISERROR(MATCH(G23,date_of_per_event,0)),"",INDEX(personal_events,MATCH(G23,date_of_per_event,0)))</f>
        <v/>
      </c>
      <c r="H24" s="72"/>
      <c r="I24" s="72" t="str">
        <f>IF(ISERROR(MATCH(I23,date_of_per_event,0)),"",INDEX(personal_events,MATCH(I23,date_of_per_event,0)))</f>
        <v/>
      </c>
      <c r="J24" s="72"/>
      <c r="K24" s="72" t="str">
        <f>IF(ISERROR(MATCH(K23,date_of_per_event,0)),"",INDEX(personal_events,MATCH(K23,date_of_per_event,0)))</f>
        <v/>
      </c>
      <c r="L24" s="72"/>
      <c r="M24" s="73" t="str">
        <f>IF(ISERROR(MATCH(M23,date_of_per_event,0)),"",INDEX(personal_events,MATCH(M23,date_of_per_event,0)))</f>
        <v/>
      </c>
      <c r="N24" s="73"/>
    </row>
    <row r="25" spans="1:17" s="26" customFormat="1" ht="21" customHeight="1" x14ac:dyDescent="0.25">
      <c r="A25" s="71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73"/>
    </row>
    <row r="26" spans="1:17" s="26" customFormat="1" ht="21" customHeight="1" x14ac:dyDescent="0.25">
      <c r="A26" s="89"/>
      <c r="B26" s="89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76"/>
    </row>
    <row r="27" spans="1:17" ht="6.95" customHeight="1" x14ac:dyDescent="0.25">
      <c r="A27" s="79"/>
      <c r="B27" s="79"/>
      <c r="C27" s="79"/>
      <c r="D27" s="32"/>
      <c r="E27" s="1"/>
      <c r="F27" s="1"/>
      <c r="G27" s="1"/>
      <c r="H27" s="1"/>
      <c r="I27" s="1"/>
      <c r="J27" s="1"/>
      <c r="K27" s="79"/>
      <c r="L27" s="79"/>
      <c r="M27" s="79"/>
      <c r="N27" s="32"/>
    </row>
    <row r="28" spans="1:17" ht="18" customHeight="1" x14ac:dyDescent="0.25">
      <c r="A28" s="79"/>
      <c r="B28" s="79"/>
      <c r="C28" s="79"/>
      <c r="D28" s="32"/>
      <c r="E28" s="84" t="s">
        <v>35</v>
      </c>
      <c r="F28" s="84"/>
      <c r="G28" s="84"/>
      <c r="H28" s="84"/>
      <c r="I28" s="84"/>
      <c r="J28" s="84"/>
      <c r="K28" s="79"/>
      <c r="L28" s="79"/>
      <c r="M28" s="79"/>
      <c r="N28" s="32"/>
    </row>
    <row r="29" spans="1:17" ht="18" customHeight="1" x14ac:dyDescent="0.25">
      <c r="A29" s="79"/>
      <c r="B29" s="79"/>
      <c r="C29" s="79"/>
      <c r="D29" s="32"/>
      <c r="E29" s="85"/>
      <c r="F29" s="86"/>
      <c r="G29" s="86"/>
      <c r="H29" s="86"/>
      <c r="I29" s="86"/>
      <c r="J29" s="87"/>
      <c r="K29" s="79"/>
      <c r="L29" s="79"/>
      <c r="M29" s="79"/>
      <c r="N29" s="32"/>
      <c r="Q29" s="1"/>
    </row>
    <row r="30" spans="1:17" s="27" customFormat="1" ht="18" customHeight="1" x14ac:dyDescent="0.25">
      <c r="A30" s="79"/>
      <c r="B30" s="79"/>
      <c r="C30" s="79"/>
      <c r="D30" s="32"/>
      <c r="E30" s="92"/>
      <c r="F30" s="93"/>
      <c r="G30" s="93"/>
      <c r="H30" s="93"/>
      <c r="I30" s="93"/>
      <c r="J30" s="94"/>
      <c r="K30" s="79"/>
      <c r="L30" s="79"/>
      <c r="M30" s="79"/>
      <c r="N30" s="32"/>
    </row>
    <row r="31" spans="1:17" ht="18" customHeight="1" x14ac:dyDescent="0.25">
      <c r="A31" s="79"/>
      <c r="B31" s="79"/>
      <c r="C31" s="79"/>
      <c r="D31" s="32"/>
      <c r="E31" s="92"/>
      <c r="F31" s="93"/>
      <c r="G31" s="93"/>
      <c r="H31" s="93"/>
      <c r="I31" s="93"/>
      <c r="J31" s="94"/>
      <c r="K31" s="79"/>
      <c r="L31" s="79"/>
      <c r="M31" s="79"/>
      <c r="N31" s="32"/>
    </row>
    <row r="32" spans="1:17" ht="18" customHeight="1" x14ac:dyDescent="0.25">
      <c r="A32" s="79"/>
      <c r="B32" s="79"/>
      <c r="C32" s="79"/>
      <c r="D32" s="32"/>
      <c r="E32" s="91"/>
      <c r="F32" s="91"/>
      <c r="G32" s="91"/>
      <c r="H32" s="91"/>
      <c r="I32" s="91"/>
      <c r="J32" s="91"/>
      <c r="K32" s="79"/>
      <c r="L32" s="79"/>
      <c r="M32" s="79"/>
      <c r="N32" s="32"/>
    </row>
    <row r="33" spans="1:14" ht="18" customHeight="1" x14ac:dyDescent="0.25">
      <c r="A33" s="79"/>
      <c r="B33" s="79"/>
      <c r="C33" s="79"/>
      <c r="D33" s="32"/>
      <c r="E33" s="92"/>
      <c r="F33" s="93"/>
      <c r="G33" s="93"/>
      <c r="H33" s="93"/>
      <c r="I33" s="93"/>
      <c r="J33" s="94"/>
      <c r="K33" s="79"/>
      <c r="L33" s="79"/>
      <c r="M33" s="79"/>
      <c r="N33" s="32"/>
    </row>
    <row r="34" spans="1:14" ht="18" customHeight="1" x14ac:dyDescent="0.25">
      <c r="A34" s="32"/>
      <c r="B34" s="32"/>
      <c r="C34" s="32"/>
      <c r="D34" s="32"/>
      <c r="E34" s="95"/>
      <c r="F34" s="96"/>
      <c r="G34" s="96"/>
      <c r="H34" s="96"/>
      <c r="I34" s="96"/>
      <c r="J34" s="97"/>
      <c r="K34" s="32"/>
      <c r="L34" s="32"/>
      <c r="M34" s="32"/>
      <c r="N34" s="32"/>
    </row>
    <row r="35" spans="1:14" s="19" customFormat="1" ht="18" customHeight="1" x14ac:dyDescent="0.2">
      <c r="A35" s="80" t="s">
        <v>86</v>
      </c>
      <c r="B35" s="80"/>
      <c r="C35" s="80"/>
      <c r="D35" s="80"/>
      <c r="E35" s="33"/>
      <c r="F35" s="33"/>
      <c r="G35" s="33"/>
      <c r="H35" s="33"/>
      <c r="I35" s="33"/>
      <c r="J35" s="33"/>
      <c r="K35" s="81" t="str">
        <f ca="1">"© "&amp;YEAR(TODAY())&amp;" Spreadsheet123 LTD. All rights reserved"</f>
        <v>© 2017 Spreadsheet123 LTD. All rights reserved</v>
      </c>
      <c r="L35" s="81"/>
      <c r="M35" s="81"/>
      <c r="N35" s="81"/>
    </row>
  </sheetData>
  <mergeCells count="145">
    <mergeCell ref="A21:B21"/>
    <mergeCell ref="C21:D21"/>
    <mergeCell ref="E21:F21"/>
    <mergeCell ref="G21:H21"/>
    <mergeCell ref="I21:J21"/>
    <mergeCell ref="K21:L21"/>
    <mergeCell ref="M21:N21"/>
    <mergeCell ref="A20:B20"/>
    <mergeCell ref="A25:B25"/>
    <mergeCell ref="C25:D25"/>
    <mergeCell ref="E25:F25"/>
    <mergeCell ref="G25:H25"/>
    <mergeCell ref="A24:B24"/>
    <mergeCell ref="C24:D24"/>
    <mergeCell ref="E24:F24"/>
    <mergeCell ref="G24:H24"/>
    <mergeCell ref="C22:D22"/>
    <mergeCell ref="C20:D20"/>
    <mergeCell ref="E20:F20"/>
    <mergeCell ref="G20:H20"/>
    <mergeCell ref="C16:D16"/>
    <mergeCell ref="E16:F16"/>
    <mergeCell ref="G16:H16"/>
    <mergeCell ref="C17:D17"/>
    <mergeCell ref="E17:F17"/>
    <mergeCell ref="G17:H17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C9:D9"/>
    <mergeCell ref="E9:F9"/>
    <mergeCell ref="G9:H9"/>
    <mergeCell ref="C8:D8"/>
    <mergeCell ref="E8:F8"/>
    <mergeCell ref="I9:J9"/>
    <mergeCell ref="I8:J8"/>
    <mergeCell ref="M18:N18"/>
    <mergeCell ref="M14:N14"/>
    <mergeCell ref="M17:N17"/>
    <mergeCell ref="M16:N16"/>
    <mergeCell ref="I16:J16"/>
    <mergeCell ref="C12:D12"/>
    <mergeCell ref="E12:F12"/>
    <mergeCell ref="G12:H12"/>
    <mergeCell ref="I17:J17"/>
    <mergeCell ref="C13:D13"/>
    <mergeCell ref="M10:N10"/>
    <mergeCell ref="C18:D18"/>
    <mergeCell ref="G13:H13"/>
    <mergeCell ref="I13:J13"/>
    <mergeCell ref="M6:N6"/>
    <mergeCell ref="M8:N8"/>
    <mergeCell ref="M13:N13"/>
    <mergeCell ref="I12:J12"/>
    <mergeCell ref="K12:L12"/>
    <mergeCell ref="M12:N12"/>
    <mergeCell ref="K9:L9"/>
    <mergeCell ref="M9:N9"/>
    <mergeCell ref="K6:L6"/>
    <mergeCell ref="K8:L8"/>
    <mergeCell ref="K22:L22"/>
    <mergeCell ref="K26:L26"/>
    <mergeCell ref="M26:N26"/>
    <mergeCell ref="M22:N22"/>
    <mergeCell ref="K25:L25"/>
    <mergeCell ref="M25:N25"/>
    <mergeCell ref="K24:L24"/>
    <mergeCell ref="M24:N24"/>
    <mergeCell ref="K10:L10"/>
    <mergeCell ref="K14:L14"/>
    <mergeCell ref="K18:L18"/>
    <mergeCell ref="K13:L13"/>
    <mergeCell ref="K17:L17"/>
    <mergeCell ref="K16:L16"/>
    <mergeCell ref="K20:L20"/>
    <mergeCell ref="M20:N20"/>
    <mergeCell ref="G26:H26"/>
    <mergeCell ref="I6:J6"/>
    <mergeCell ref="I10:J10"/>
    <mergeCell ref="I14:J14"/>
    <mergeCell ref="I18:J18"/>
    <mergeCell ref="I22:J22"/>
    <mergeCell ref="I26:J26"/>
    <mergeCell ref="I20:J20"/>
    <mergeCell ref="I25:J25"/>
    <mergeCell ref="I24:J24"/>
    <mergeCell ref="E32:J32"/>
    <mergeCell ref="E33:J33"/>
    <mergeCell ref="E34:J34"/>
    <mergeCell ref="C14:D14"/>
    <mergeCell ref="A6:B6"/>
    <mergeCell ref="A10:B10"/>
    <mergeCell ref="A14:B14"/>
    <mergeCell ref="A18:B18"/>
    <mergeCell ref="A8:B8"/>
    <mergeCell ref="A13:B13"/>
    <mergeCell ref="A17:B17"/>
    <mergeCell ref="A16:B16"/>
    <mergeCell ref="A9:B9"/>
    <mergeCell ref="A12:B12"/>
    <mergeCell ref="E6:F6"/>
    <mergeCell ref="E10:F10"/>
    <mergeCell ref="E14:F14"/>
    <mergeCell ref="E18:F18"/>
    <mergeCell ref="G6:H6"/>
    <mergeCell ref="G10:H10"/>
    <mergeCell ref="G14:H14"/>
    <mergeCell ref="G18:H18"/>
    <mergeCell ref="G8:H8"/>
    <mergeCell ref="E13:F13"/>
    <mergeCell ref="C26:D26"/>
    <mergeCell ref="E22:F22"/>
    <mergeCell ref="E26:F26"/>
    <mergeCell ref="G22:H22"/>
    <mergeCell ref="A1:N1"/>
    <mergeCell ref="A27:C33"/>
    <mergeCell ref="K27:M33"/>
    <mergeCell ref="A35:D35"/>
    <mergeCell ref="K35:N35"/>
    <mergeCell ref="I2:J2"/>
    <mergeCell ref="K2:L2"/>
    <mergeCell ref="M2:N2"/>
    <mergeCell ref="E28:J28"/>
    <mergeCell ref="E29:J29"/>
    <mergeCell ref="E30:J30"/>
    <mergeCell ref="E31:J31"/>
    <mergeCell ref="A2:B2"/>
    <mergeCell ref="C2:D2"/>
    <mergeCell ref="E2:F2"/>
    <mergeCell ref="G2:H2"/>
    <mergeCell ref="A22:B22"/>
    <mergeCell ref="A26:B26"/>
    <mergeCell ref="C6:D6"/>
    <mergeCell ref="C10:D10"/>
  </mergeCells>
  <phoneticPr fontId="2" type="noConversion"/>
  <conditionalFormatting sqref="A15:B18">
    <cfRule type="expression" dxfId="338" priority="1" stopIfTrue="1">
      <formula>LEN(TRIM($A$15))=0</formula>
    </cfRule>
    <cfRule type="expression" dxfId="337" priority="2" stopIfTrue="1">
      <formula>$A$2="Sun"</formula>
    </cfRule>
  </conditionalFormatting>
  <conditionalFormatting sqref="A19:B22">
    <cfRule type="expression" dxfId="336" priority="3" stopIfTrue="1">
      <formula>LEN(TRIM($A$19))=0</formula>
    </cfRule>
    <cfRule type="expression" dxfId="335" priority="4" stopIfTrue="1">
      <formula>$A$2="Sun"</formula>
    </cfRule>
  </conditionalFormatting>
  <conditionalFormatting sqref="A23:B26">
    <cfRule type="expression" dxfId="334" priority="5" stopIfTrue="1">
      <formula>LEN(TRIM($A$23))=0</formula>
    </cfRule>
    <cfRule type="expression" dxfId="333" priority="6" stopIfTrue="1">
      <formula>$A$2="Sun"</formula>
    </cfRule>
  </conditionalFormatting>
  <conditionalFormatting sqref="C23:D26">
    <cfRule type="expression" dxfId="332" priority="7" stopIfTrue="1">
      <formula>LEN(TRIM($C$23))=0</formula>
    </cfRule>
  </conditionalFormatting>
  <conditionalFormatting sqref="C19:D22">
    <cfRule type="expression" dxfId="331" priority="8" stopIfTrue="1">
      <formula>LEN(TRIM($C$19))=0</formula>
    </cfRule>
  </conditionalFormatting>
  <conditionalFormatting sqref="C15:D18">
    <cfRule type="expression" dxfId="330" priority="9" stopIfTrue="1">
      <formula>LEN(TRIM($C$15))=0</formula>
    </cfRule>
  </conditionalFormatting>
  <conditionalFormatting sqref="E23:F26">
    <cfRule type="expression" dxfId="329" priority="10" stopIfTrue="1">
      <formula>LEN(TRIM($E$23))=0</formula>
    </cfRule>
  </conditionalFormatting>
  <conditionalFormatting sqref="E19:F22">
    <cfRule type="expression" dxfId="328" priority="11" stopIfTrue="1">
      <formula>LEN(TRIM($E$19))=0</formula>
    </cfRule>
  </conditionalFormatting>
  <conditionalFormatting sqref="E15:F18">
    <cfRule type="expression" dxfId="327" priority="12" stopIfTrue="1">
      <formula>LEN(TRIM($E$15))=0</formula>
    </cfRule>
  </conditionalFormatting>
  <conditionalFormatting sqref="G23:H26">
    <cfRule type="expression" dxfId="326" priority="13" stopIfTrue="1">
      <formula>LEN(TRIM($G$23))=0</formula>
    </cfRule>
  </conditionalFormatting>
  <conditionalFormatting sqref="G19:H22">
    <cfRule type="expression" dxfId="325" priority="14" stopIfTrue="1">
      <formula>LEN(TRIM($G$19))=0</formula>
    </cfRule>
  </conditionalFormatting>
  <conditionalFormatting sqref="G15:H18">
    <cfRule type="expression" dxfId="324" priority="15" stopIfTrue="1">
      <formula>LEN(TRIM($G$15))=0</formula>
    </cfRule>
  </conditionalFormatting>
  <conditionalFormatting sqref="I23:J26">
    <cfRule type="expression" dxfId="323" priority="16" stopIfTrue="1">
      <formula>LEN(TRIM($I$23))=0</formula>
    </cfRule>
  </conditionalFormatting>
  <conditionalFormatting sqref="I19:J22">
    <cfRule type="expression" dxfId="322" priority="17" stopIfTrue="1">
      <formula>LEN(TRIM($I$19))=0</formula>
    </cfRule>
  </conditionalFormatting>
  <conditionalFormatting sqref="I15:J18">
    <cfRule type="expression" dxfId="321" priority="18" stopIfTrue="1">
      <formula>LEN(TRIM($I$15))=0</formula>
    </cfRule>
  </conditionalFormatting>
  <conditionalFormatting sqref="K23:L26">
    <cfRule type="expression" dxfId="320" priority="19" stopIfTrue="1">
      <formula>LEN(TRIM($K$23))=0</formula>
    </cfRule>
    <cfRule type="expression" dxfId="319" priority="20" stopIfTrue="1">
      <formula>$K$2="Sat"</formula>
    </cfRule>
  </conditionalFormatting>
  <conditionalFormatting sqref="K15:L18">
    <cfRule type="expression" dxfId="318" priority="21" stopIfTrue="1">
      <formula>LEN(TRIM($K$15))=0</formula>
    </cfRule>
    <cfRule type="expression" dxfId="317" priority="22" stopIfTrue="1">
      <formula>$K$2="Sat"</formula>
    </cfRule>
  </conditionalFormatting>
  <conditionalFormatting sqref="K19:L22">
    <cfRule type="expression" dxfId="316" priority="23" stopIfTrue="1">
      <formula>LEN(TRIM($K$19))=0</formula>
    </cfRule>
    <cfRule type="expression" dxfId="315" priority="24" stopIfTrue="1">
      <formula>$K$2="Sat"</formula>
    </cfRule>
  </conditionalFormatting>
  <conditionalFormatting sqref="M15:N18">
    <cfRule type="expression" dxfId="314" priority="25" stopIfTrue="1">
      <formula>LEN(TRIM($M$15))=0</formula>
    </cfRule>
  </conditionalFormatting>
  <conditionalFormatting sqref="M19:N22">
    <cfRule type="expression" dxfId="313" priority="26" stopIfTrue="1">
      <formula>LEN(TRIM($M$19))=0</formula>
    </cfRule>
  </conditionalFormatting>
  <conditionalFormatting sqref="M23:N26">
    <cfRule type="expression" dxfId="312" priority="27" stopIfTrue="1">
      <formula>LEN(TRIM($M$23))=0</formula>
    </cfRule>
  </conditionalFormatting>
  <conditionalFormatting sqref="K2:L2">
    <cfRule type="expression" dxfId="311" priority="28" stopIfTrue="1">
      <formula>$K$2="Sat"</formula>
    </cfRule>
  </conditionalFormatting>
  <conditionalFormatting sqref="A3:B6">
    <cfRule type="expression" dxfId="310" priority="29" stopIfTrue="1">
      <formula>LEN(TRIM($A$3))=0</formula>
    </cfRule>
    <cfRule type="expression" dxfId="309" priority="30" stopIfTrue="1">
      <formula>$A$2="Sun"</formula>
    </cfRule>
  </conditionalFormatting>
  <conditionalFormatting sqref="A7:B10">
    <cfRule type="expression" dxfId="308" priority="31" stopIfTrue="1">
      <formula>LEN(TRIM($A$7))=0</formula>
    </cfRule>
    <cfRule type="expression" dxfId="307" priority="32" stopIfTrue="1">
      <formula>$A$2="Sun"</formula>
    </cfRule>
  </conditionalFormatting>
  <conditionalFormatting sqref="A11:B14">
    <cfRule type="expression" dxfId="306" priority="33" stopIfTrue="1">
      <formula>LEN(TRIM($A$11))=0</formula>
    </cfRule>
    <cfRule type="expression" dxfId="305" priority="34" stopIfTrue="1">
      <formula>$A$2="Sun"</formula>
    </cfRule>
  </conditionalFormatting>
  <conditionalFormatting sqref="C3:D6">
    <cfRule type="expression" dxfId="304" priority="35" stopIfTrue="1">
      <formula>LEN(TRIM($C$3))=0</formula>
    </cfRule>
  </conditionalFormatting>
  <conditionalFormatting sqref="C11:D14">
    <cfRule type="expression" dxfId="303" priority="36" stopIfTrue="1">
      <formula>LEN(TRIM($C$11))=0</formula>
    </cfRule>
  </conditionalFormatting>
  <conditionalFormatting sqref="C7:D10">
    <cfRule type="expression" dxfId="302" priority="37" stopIfTrue="1">
      <formula>LEN(TRIM($C$7))=0</formula>
    </cfRule>
  </conditionalFormatting>
  <conditionalFormatting sqref="E11:F14">
    <cfRule type="expression" dxfId="301" priority="38" stopIfTrue="1">
      <formula>LEN(TRIM($E$11))=0</formula>
    </cfRule>
  </conditionalFormatting>
  <conditionalFormatting sqref="E7:F10">
    <cfRule type="expression" dxfId="300" priority="39" stopIfTrue="1">
      <formula>LEN(TRIM($E$7))=0</formula>
    </cfRule>
  </conditionalFormatting>
  <conditionalFormatting sqref="E3:F6">
    <cfRule type="expression" dxfId="299" priority="40" stopIfTrue="1">
      <formula>LEN(TRIM($E$3))=0</formula>
    </cfRule>
  </conditionalFormatting>
  <conditionalFormatting sqref="G11:H14">
    <cfRule type="expression" dxfId="298" priority="41" stopIfTrue="1">
      <formula>LEN(TRIM($G$11))=0</formula>
    </cfRule>
  </conditionalFormatting>
  <conditionalFormatting sqref="G7:H10">
    <cfRule type="expression" dxfId="297" priority="42" stopIfTrue="1">
      <formula>LEN(TRIM($G$7))=0</formula>
    </cfRule>
  </conditionalFormatting>
  <conditionalFormatting sqref="G3:H6">
    <cfRule type="expression" dxfId="296" priority="43" stopIfTrue="1">
      <formula>LEN(TRIM($G$3))=0</formula>
    </cfRule>
  </conditionalFormatting>
  <conditionalFormatting sqref="I11:J14">
    <cfRule type="expression" dxfId="295" priority="44" stopIfTrue="1">
      <formula>LEN(TRIM($I$11))=0</formula>
    </cfRule>
  </conditionalFormatting>
  <conditionalFormatting sqref="I7:J10">
    <cfRule type="expression" dxfId="294" priority="45" stopIfTrue="1">
      <formula>LEN(TRIM($I$7))=0</formula>
    </cfRule>
  </conditionalFormatting>
  <conditionalFormatting sqref="I3:J6">
    <cfRule type="expression" dxfId="293" priority="46" stopIfTrue="1">
      <formula>LEN(TRIM($I$3))=0</formula>
    </cfRule>
  </conditionalFormatting>
  <conditionalFormatting sqref="K11:L14">
    <cfRule type="expression" dxfId="292" priority="47" stopIfTrue="1">
      <formula>LEN(TRIM($K$11))=0</formula>
    </cfRule>
    <cfRule type="expression" dxfId="291" priority="48" stopIfTrue="1">
      <formula>$K$2="Sat"</formula>
    </cfRule>
  </conditionalFormatting>
  <conditionalFormatting sqref="K7:L10">
    <cfRule type="expression" dxfId="290" priority="49" stopIfTrue="1">
      <formula>LEN(TRIM($K$7))=0</formula>
    </cfRule>
    <cfRule type="expression" dxfId="289" priority="50" stopIfTrue="1">
      <formula>$K$2="Sat"</formula>
    </cfRule>
  </conditionalFormatting>
  <conditionalFormatting sqref="K3:L6">
    <cfRule type="expression" dxfId="288" priority="51" stopIfTrue="1">
      <formula>LEN(TRIM($K$3))=0</formula>
    </cfRule>
    <cfRule type="expression" dxfId="287" priority="52" stopIfTrue="1">
      <formula>$K$2="Sat"</formula>
    </cfRule>
  </conditionalFormatting>
  <conditionalFormatting sqref="A2:B2">
    <cfRule type="expression" dxfId="286" priority="53" stopIfTrue="1">
      <formula>$A$2="Sun"</formula>
    </cfRule>
  </conditionalFormatting>
  <conditionalFormatting sqref="M3:N6">
    <cfRule type="expression" dxfId="285" priority="54" stopIfTrue="1">
      <formula>LEN(TRIM($M$3))=0</formula>
    </cfRule>
  </conditionalFormatting>
  <conditionalFormatting sqref="M7:N10">
    <cfRule type="expression" dxfId="284" priority="55" stopIfTrue="1">
      <formula>LEN(TRIM($M$7))=0</formula>
    </cfRule>
  </conditionalFormatting>
  <conditionalFormatting sqref="M11:N14">
    <cfRule type="expression" dxfId="283" priority="56" stopIfTrue="1">
      <formula>LEN(TRIM($M$11))=0</formula>
    </cfRule>
  </conditionalFormatting>
  <hyperlinks>
    <hyperlink ref="A35" r:id="rId1" display="www.spreadsheet123.com/calendars-organisers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0" orientation="landscape" r:id="rId2"/>
  <headerFooter alignWithMargins="0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Q35"/>
  <sheetViews>
    <sheetView showGridLines="0" workbookViewId="0">
      <selection sqref="A1:N1"/>
    </sheetView>
  </sheetViews>
  <sheetFormatPr defaultRowHeight="14.25" x14ac:dyDescent="0.25"/>
  <cols>
    <col min="1" max="1" width="4.7109375" style="2" customWidth="1"/>
    <col min="2" max="2" width="20.7109375" style="2" customWidth="1"/>
    <col min="3" max="3" width="4.7109375" style="2" customWidth="1"/>
    <col min="4" max="4" width="20.7109375" style="2" customWidth="1"/>
    <col min="5" max="5" width="4.7109375" style="2" customWidth="1"/>
    <col min="6" max="6" width="20.7109375" style="2" customWidth="1"/>
    <col min="7" max="7" width="4.7109375" style="2" customWidth="1"/>
    <col min="8" max="8" width="20.7109375" style="2" customWidth="1"/>
    <col min="9" max="9" width="4.7109375" style="2" customWidth="1"/>
    <col min="10" max="10" width="20.7109375" style="2" customWidth="1"/>
    <col min="11" max="11" width="4.7109375" style="2" customWidth="1"/>
    <col min="12" max="12" width="20.7109375" style="2" customWidth="1"/>
    <col min="13" max="13" width="4.7109375" style="2" customWidth="1"/>
    <col min="14" max="14" width="20.7109375" style="2" customWidth="1"/>
    <col min="15" max="15" width="1.7109375" style="2" customWidth="1"/>
    <col min="16" max="16384" width="9.140625" style="2"/>
  </cols>
  <sheetData>
    <row r="1" spans="1:14" ht="38.25" thickBot="1" x14ac:dyDescent="0.3">
      <c r="A1" s="90">
        <f>DATE(Year,Month+7,1)</f>
        <v>42948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30.75" thickTop="1" x14ac:dyDescent="0.25">
      <c r="A2" s="82" t="str">
        <f>IF(Start_Day=2,"Mon","Sun")</f>
        <v>Sun</v>
      </c>
      <c r="B2" s="82"/>
      <c r="C2" s="82" t="str">
        <f>IF(Start_Day=2,"Tue","Mon")</f>
        <v>Mon</v>
      </c>
      <c r="D2" s="82"/>
      <c r="E2" s="82" t="str">
        <f>IF(Start_Day=2,"Wed","Tue")</f>
        <v>Tue</v>
      </c>
      <c r="F2" s="82"/>
      <c r="G2" s="82" t="str">
        <f>IF(Start_Day=2,"Thu","Wed")</f>
        <v>Wed</v>
      </c>
      <c r="H2" s="82"/>
      <c r="I2" s="82" t="str">
        <f>IF(Start_Day=2,"Fri","Thu")</f>
        <v>Thu</v>
      </c>
      <c r="J2" s="82"/>
      <c r="K2" s="82" t="str">
        <f>IF(Start_Day=2,"Sat","Fri")</f>
        <v>Fri</v>
      </c>
      <c r="L2" s="82"/>
      <c r="M2" s="83" t="str">
        <f>IF(Start_Day=2,"Sun","Sat")</f>
        <v>Sat</v>
      </c>
      <c r="N2" s="83"/>
    </row>
    <row r="3" spans="1:14" ht="21" customHeight="1" x14ac:dyDescent="0.25">
      <c r="A3" s="30" t="str">
        <f>IF(MONTH($A$1)&lt;&gt;MONTH($A$1-WEEKDAY($A$1,Start_Day)+(COLUMN(A3)-COLUMN($A$3)+1)),"",$A$1-WEEKDAY($A$1,Start_Day)+(COLUMN(A3)-COLUMN($A$3)+1))</f>
        <v/>
      </c>
      <c r="B3" s="28" t="str">
        <f>IF(ISERROR(MATCH(A3,date_of_event,0)),"",INDEX(events,MATCH(A3,date_of_event,0)))</f>
        <v/>
      </c>
      <c r="C3" s="30" t="str">
        <f>IF(MONTH($A$1)&lt;&gt;MONTH($A$1-WEEKDAY($A$1,Start_Day)+(COLUMN(B3)-COLUMN($A$3)+1)),"",$A$1-WEEKDAY($A$1,Start_Day)+(COLUMN(B3)-COLUMN($A$3)+1))</f>
        <v/>
      </c>
      <c r="D3" s="28" t="str">
        <f>IF(ISERROR(MATCH(C3,date_of_event,0)),"",INDEX(events,MATCH(C3,date_of_event,0)))</f>
        <v/>
      </c>
      <c r="E3" s="30">
        <f>IF(MONTH($A$1)&lt;&gt;MONTH($A$1-WEEKDAY($A$1,Start_Day)+(COLUMN(C3)-COLUMN($A$3)+1)),"",$A$1-WEEKDAY($A$1,Start_Day)+(COLUMN(C3)-COLUMN($A$3)+1))</f>
        <v>42948</v>
      </c>
      <c r="F3" s="28" t="str">
        <f>IF(ISERROR(MATCH(E3,date_of_event,0)),"",INDEX(events,MATCH(E3,date_of_event,0)))</f>
        <v/>
      </c>
      <c r="G3" s="30">
        <f>IF(MONTH($A$1)&lt;&gt;MONTH($A$1-WEEKDAY($A$1,Start_Day)+(COLUMN(D3)-COLUMN($A$3)+1)),"",$A$1-WEEKDAY($A$1,Start_Day)+(COLUMN(D3)-COLUMN($A$3)+1))</f>
        <v>42949</v>
      </c>
      <c r="H3" s="28" t="str">
        <f>IF(ISERROR(MATCH(G3,date_of_event,0)),"",INDEX(events,MATCH(G3,date_of_event,0)))</f>
        <v/>
      </c>
      <c r="I3" s="30">
        <f>IF(MONTH($A$1)&lt;&gt;MONTH($A$1-WEEKDAY($A$1,Start_Day)+(COLUMN(E3)-COLUMN($A$3)+1)),"",$A$1-WEEKDAY($A$1,Start_Day)+(COLUMN(E3)-COLUMN($A$3)+1))</f>
        <v>42950</v>
      </c>
      <c r="J3" s="28" t="str">
        <f>IF(ISERROR(MATCH(I3,date_of_event,0)),"",INDEX(events,MATCH(I3,date_of_event,0)))</f>
        <v/>
      </c>
      <c r="K3" s="30">
        <f>IF(MONTH($A$1)&lt;&gt;MONTH($A$1-WEEKDAY($A$1,Start_Day)+(COLUMN(F3)-COLUMN($A$3)+1)),"",$A$1-WEEKDAY($A$1,Start_Day)+(COLUMN(F3)-COLUMN($A$3)+1))</f>
        <v>42951</v>
      </c>
      <c r="L3" s="28" t="str">
        <f>IF(ISERROR(MATCH(K3,date_of_event,0)),"",INDEX(events,MATCH(K3,date_of_event,0)))</f>
        <v/>
      </c>
      <c r="M3" s="31">
        <f>IF(MONTH($A$1)&lt;&gt;MONTH($A$1-WEEKDAY($A$1,Start_Day)+(COLUMN(G3)-COLUMN($A$3)+1)),"",$A$1-WEEKDAY($A$1,Start_Day)+(COLUMN(G3)-COLUMN($A$3)+1))</f>
        <v>42952</v>
      </c>
      <c r="N3" s="29" t="str">
        <f>IF(ISERROR(MATCH(M3,date_of_event,0)),"",INDEX(events,MATCH(M3,date_of_event,0)))</f>
        <v/>
      </c>
    </row>
    <row r="4" spans="1:14" ht="21" customHeight="1" x14ac:dyDescent="0.25">
      <c r="A4" s="72" t="str">
        <f>IF(ISERROR(MATCH(A3,date_of_per_event,0)),"",INDEX(personal_events,MATCH(A3,date_of_per_event,0)))</f>
        <v/>
      </c>
      <c r="B4" s="72"/>
      <c r="C4" s="72" t="str">
        <f>IF(ISERROR(MATCH(C3,date_of_per_event,0)),"",INDEX(personal_events,MATCH(C3,date_of_per_event,0)))</f>
        <v/>
      </c>
      <c r="D4" s="72"/>
      <c r="E4" s="72" t="str">
        <f>IF(ISERROR(MATCH(E3,date_of_per_event,0)),"",INDEX(personal_events,MATCH(E3,date_of_per_event,0)))</f>
        <v/>
      </c>
      <c r="F4" s="74"/>
      <c r="G4" s="72" t="str">
        <f>IF(ISERROR(MATCH(G3,date_of_per_event,0)),"",INDEX(personal_events,MATCH(G3,date_of_per_event,0)))</f>
        <v/>
      </c>
      <c r="H4" s="72"/>
      <c r="I4" s="72" t="str">
        <f>IF(ISERROR(MATCH(I3,date_of_per_event,0)),"",INDEX(personal_events,MATCH(I3,date_of_per_event,0)))</f>
        <v/>
      </c>
      <c r="J4" s="72"/>
      <c r="K4" s="72" t="str">
        <f>IF(ISERROR(MATCH(K3,date_of_per_event,0)),"",INDEX(personal_events,MATCH(K3,date_of_per_event,0)))</f>
        <v/>
      </c>
      <c r="L4" s="72"/>
      <c r="M4" s="73" t="str">
        <f>IF(ISERROR(MATCH(M3,date_of_per_event,0)),"",INDEX(personal_events,MATCH(M3,date_of_per_event,0)))</f>
        <v/>
      </c>
      <c r="N4" s="73"/>
    </row>
    <row r="5" spans="1:14" ht="21" customHeight="1" x14ac:dyDescent="0.25">
      <c r="A5" s="72"/>
      <c r="B5" s="72"/>
      <c r="C5" s="72"/>
      <c r="D5" s="72"/>
      <c r="E5" s="72"/>
      <c r="F5" s="74"/>
      <c r="G5" s="72"/>
      <c r="H5" s="72"/>
      <c r="I5" s="72"/>
      <c r="J5" s="72"/>
      <c r="K5" s="72"/>
      <c r="L5" s="72"/>
      <c r="M5" s="73"/>
      <c r="N5" s="73"/>
    </row>
    <row r="6" spans="1:14" ht="21" customHeight="1" x14ac:dyDescent="0.25">
      <c r="A6" s="75"/>
      <c r="B6" s="75"/>
      <c r="C6" s="75"/>
      <c r="D6" s="75"/>
      <c r="E6" s="75"/>
      <c r="F6" s="88"/>
      <c r="G6" s="75"/>
      <c r="H6" s="75"/>
      <c r="I6" s="75"/>
      <c r="J6" s="75"/>
      <c r="K6" s="75"/>
      <c r="L6" s="75"/>
      <c r="M6" s="76"/>
      <c r="N6" s="76"/>
    </row>
    <row r="7" spans="1:14" ht="21" customHeight="1" x14ac:dyDescent="0.25">
      <c r="A7" s="30">
        <f>IF(MONTH($A$1)&lt;&gt;MONTH($A$1-WEEKDAY($A$1,Start_Day)+(COLUMN(A7)-COLUMN($A$7)+8)),"",$A$1-WEEKDAY($A$1,Start_Day)+(COLUMN(A7)-COLUMN($A$7)+8))</f>
        <v>42953</v>
      </c>
      <c r="B7" s="28" t="str">
        <f>IF(ISERROR(MATCH(A7,date_of_event,0)),"",INDEX(events,MATCH(A7,date_of_event,0)))</f>
        <v/>
      </c>
      <c r="C7" s="30">
        <f>IF(MONTH($A$1)&lt;&gt;MONTH($A$1-WEEKDAY($A$1,Start_Day)+(COLUMN(B7)-COLUMN($A$7)+8)),"",$A$1-WEEKDAY($A$1,Start_Day)+(COLUMN(B7)-COLUMN($A$7)+8))</f>
        <v>42954</v>
      </c>
      <c r="D7" s="28" t="str">
        <f>IF(ISERROR(MATCH(C7,date_of_event,0)),"",INDEX(events,MATCH(C7,date_of_event,0)))</f>
        <v/>
      </c>
      <c r="E7" s="30">
        <f>IF(MONTH($A$1)&lt;&gt;MONTH($A$1-WEEKDAY($A$1,Start_Day)+(COLUMN(C7)-COLUMN($A$7)+8)),"",$A$1-WEEKDAY($A$1,Start_Day)+(COLUMN(C7)-COLUMN($A$7)+8))</f>
        <v>42955</v>
      </c>
      <c r="F7" s="28" t="str">
        <f>IF(ISERROR(MATCH(E7,date_of_event,0)),"",INDEX(events,MATCH(E7,date_of_event,0)))</f>
        <v/>
      </c>
      <c r="G7" s="30">
        <f>IF(MONTH($A$1)&lt;&gt;MONTH($A$1-WEEKDAY($A$1,Start_Day)+(COLUMN(D7)-COLUMN($A$7)+8)),"",$A$1-WEEKDAY($A$1,Start_Day)+(COLUMN(D7)-COLUMN($A$7)+8))</f>
        <v>42956</v>
      </c>
      <c r="H7" s="28" t="str">
        <f>IF(ISERROR(MATCH(G7,date_of_event,0)),"",INDEX(events,MATCH(G7,date_of_event,0)))</f>
        <v/>
      </c>
      <c r="I7" s="30">
        <f>IF(MONTH($A$1)&lt;&gt;MONTH($A$1-WEEKDAY($A$1,Start_Day)+(COLUMN(E7)-COLUMN($A$7)+8)),"",$A$1-WEEKDAY($A$1,Start_Day)+(COLUMN(E7)-COLUMN($A$7)+8))</f>
        <v>42957</v>
      </c>
      <c r="J7" s="28" t="str">
        <f>IF(ISERROR(MATCH(I7,date_of_event,0)),"",INDEX(events,MATCH(I7,date_of_event,0)))</f>
        <v/>
      </c>
      <c r="K7" s="30">
        <f>IF(MONTH($A$1)&lt;&gt;MONTH($A$1-WEEKDAY($A$1,Start_Day)+(COLUMN(F7)-COLUMN($A$7)+8)),"",$A$1-WEEKDAY($A$1,Start_Day)+(COLUMN(F7)-COLUMN($A$7)+8))</f>
        <v>42958</v>
      </c>
      <c r="L7" s="28" t="str">
        <f>IF(ISERROR(MATCH(K7,date_of_event,0)),"",INDEX(events,MATCH(K7,date_of_event,0)))</f>
        <v/>
      </c>
      <c r="M7" s="31">
        <f>IF(MONTH($A$1)&lt;&gt;MONTH($A$1-WEEKDAY($A$1,Start_Day)+(COLUMN(G7)-COLUMN($A$7)+8)),"",$A$1-WEEKDAY($A$1,Start_Day)+(COLUMN(G7)-COLUMN($A$7)+8))</f>
        <v>42959</v>
      </c>
      <c r="N7" s="29" t="str">
        <f>IF(ISERROR(MATCH(M7,date_of_event,0)),"",INDEX(events,MATCH(M7,date_of_event,0)))</f>
        <v/>
      </c>
    </row>
    <row r="8" spans="1:14" s="26" customFormat="1" ht="21" customHeight="1" x14ac:dyDescent="0.25">
      <c r="A8" s="72" t="str">
        <f>IF(ISERROR(MATCH(A7,date_of_per_event,0)),"",INDEX(personal_events,MATCH(A7,date_of_per_event,0)))</f>
        <v/>
      </c>
      <c r="B8" s="72"/>
      <c r="C8" s="72" t="str">
        <f>IF(ISERROR(MATCH(C7,date_of_per_event,0)),"",INDEX(personal_events,MATCH(C7,date_of_per_event,0)))</f>
        <v/>
      </c>
      <c r="D8" s="72"/>
      <c r="E8" s="72" t="str">
        <f>IF(ISERROR(MATCH(E7,date_of_per_event,0)),"",INDEX(personal_events,MATCH(E7,date_of_per_event,0)))</f>
        <v/>
      </c>
      <c r="F8" s="72"/>
      <c r="G8" s="72" t="str">
        <f>IF(ISERROR(MATCH(G7,date_of_per_event,0)),"",INDEX(personal_events,MATCH(G7,date_of_per_event,0)))</f>
        <v/>
      </c>
      <c r="H8" s="72"/>
      <c r="I8" s="72" t="str">
        <f>IF(ISERROR(MATCH(I7,date_of_per_event,0)),"",INDEX(personal_events,MATCH(I7,date_of_per_event,0)))</f>
        <v/>
      </c>
      <c r="J8" s="72"/>
      <c r="K8" s="72" t="str">
        <f>IF(ISERROR(MATCH(K7,date_of_per_event,0)),"",INDEX(personal_events,MATCH(K7,date_of_per_event,0)))</f>
        <v/>
      </c>
      <c r="L8" s="72"/>
      <c r="M8" s="73" t="str">
        <f>IF(ISERROR(MATCH(M7,date_of_per_event,0)),"",INDEX(personal_events,MATCH(M7,date_of_per_event,0)))</f>
        <v/>
      </c>
      <c r="N8" s="73"/>
    </row>
    <row r="9" spans="1:14" s="26" customFormat="1" ht="21" customHeight="1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3"/>
    </row>
    <row r="10" spans="1:14" s="26" customFormat="1" ht="21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  <c r="N10" s="76"/>
    </row>
    <row r="11" spans="1:14" ht="21" customHeight="1" x14ac:dyDescent="0.25">
      <c r="A11" s="30">
        <f>IF(MONTH($A$1)&lt;&gt;MONTH($A$1-WEEKDAY($A$1,Start_Day)+(COLUMN(A11)-COLUMN($A$11)+15)),"",$A$1-WEEKDAY($A$1,Start_Day)+(COLUMN(A11)-COLUMN($A$11)+15))</f>
        <v>42960</v>
      </c>
      <c r="B11" s="28" t="str">
        <f>IF(ISERROR(MATCH(A11,date_of_event,0)),"",INDEX(events,MATCH(A11,date_of_event,0)))</f>
        <v/>
      </c>
      <c r="C11" s="30">
        <f>IF(MONTH($A$1)&lt;&gt;MONTH($A$1-WEEKDAY($A$1,Start_Day)+(COLUMN(B11)-COLUMN($A$11)+15)),"",$A$1-WEEKDAY($A$1,Start_Day)+(COLUMN(B11)-COLUMN($A$11)+15))</f>
        <v>42961</v>
      </c>
      <c r="D11" s="28" t="str">
        <f>IF(ISERROR(MATCH(C11,date_of_event,0)),"",INDEX(events,MATCH(C11,date_of_event,0)))</f>
        <v/>
      </c>
      <c r="E11" s="30">
        <f>IF(MONTH($A$1)&lt;&gt;MONTH($A$1-WEEKDAY($A$1,Start_Day)+(COLUMN(C11)-COLUMN($A$11)+15)),"",$A$1-WEEKDAY($A$1,Start_Day)+(COLUMN(C11)-COLUMN($A$11)+15))</f>
        <v>42962</v>
      </c>
      <c r="F11" s="28" t="str">
        <f>IF(ISERROR(MATCH(E11,date_of_event,0)),"",INDEX(events,MATCH(E11,date_of_event,0)))</f>
        <v/>
      </c>
      <c r="G11" s="30">
        <f>IF(MONTH($A$1)&lt;&gt;MONTH($A$1-WEEKDAY($A$1,Start_Day)+(COLUMN(D11)-COLUMN($A$11)+15)),"",$A$1-WEEKDAY($A$1,Start_Day)+(COLUMN(D11)-COLUMN($A$11)+15))</f>
        <v>42963</v>
      </c>
      <c r="H11" s="28" t="str">
        <f>IF(ISERROR(MATCH(G11,date_of_event,0)),"",INDEX(events,MATCH(G11,date_of_event,0)))</f>
        <v/>
      </c>
      <c r="I11" s="30">
        <f>IF(MONTH($A$1)&lt;&gt;MONTH($A$1-WEEKDAY($A$1,Start_Day)+(COLUMN(E11)-COLUMN($A$11)+15)),"",$A$1-WEEKDAY($A$1,Start_Day)+(COLUMN(E11)-COLUMN($A$11)+15))</f>
        <v>42964</v>
      </c>
      <c r="J11" s="28" t="str">
        <f>IF(ISERROR(MATCH(I11,date_of_event,0)),"",INDEX(events,MATCH(I11,date_of_event,0)))</f>
        <v/>
      </c>
      <c r="K11" s="30">
        <f>IF(MONTH($A$1)&lt;&gt;MONTH($A$1-WEEKDAY($A$1,Start_Day)+(COLUMN(F11)-COLUMN($A$11)+15)),"",$A$1-WEEKDAY($A$1,Start_Day)+(COLUMN(F11)-COLUMN($A$11)+15))</f>
        <v>42965</v>
      </c>
      <c r="L11" s="28" t="str">
        <f>IF(ISERROR(MATCH(K11,date_of_event,0)),"",INDEX(events,MATCH(K11,date_of_event,0)))</f>
        <v/>
      </c>
      <c r="M11" s="31">
        <f>IF(MONTH($A$1)&lt;&gt;MONTH($A$1-WEEKDAY($A$1,Start_Day)+(COLUMN(G11)-COLUMN($A$11)+15)),"",$A$1-WEEKDAY($A$1,Start_Day)+(COLUMN(G11)-COLUMN($A$11)+15))</f>
        <v>42966</v>
      </c>
      <c r="N11" s="29" t="str">
        <f>IF(ISERROR(MATCH(M11,date_of_event,0)),"",INDEX(events,MATCH(M11,date_of_event,0)))</f>
        <v/>
      </c>
    </row>
    <row r="12" spans="1:14" s="26" customFormat="1" ht="21" customHeight="1" x14ac:dyDescent="0.25">
      <c r="A12" s="72" t="str">
        <f>IF(ISERROR(MATCH(A11,date_of_per_event,0)),"",INDEX(personal_events,MATCH(A11,date_of_per_event,0)))</f>
        <v/>
      </c>
      <c r="B12" s="72"/>
      <c r="C12" s="72" t="str">
        <f>IF(ISERROR(MATCH(C11,date_of_per_event,0)),"",INDEX(personal_events,MATCH(C11,date_of_per_event,0)))</f>
        <v>Jenny's Birthday</v>
      </c>
      <c r="D12" s="72"/>
      <c r="E12" s="72" t="str">
        <f>IF(ISERROR(MATCH(E11,date_of_per_event,0)),"",INDEX(personal_events,MATCH(E11,date_of_per_event,0)))</f>
        <v/>
      </c>
      <c r="F12" s="72"/>
      <c r="G12" s="72" t="str">
        <f>IF(ISERROR(MATCH(G11,date_of_per_event,0)),"",INDEX(personal_events,MATCH(G11,date_of_per_event,0)))</f>
        <v/>
      </c>
      <c r="H12" s="72"/>
      <c r="I12" s="72" t="str">
        <f>IF(ISERROR(MATCH(I11,date_of_per_event,0)),"",INDEX(personal_events,MATCH(I11,date_of_per_event,0)))</f>
        <v/>
      </c>
      <c r="J12" s="72"/>
      <c r="K12" s="78" t="str">
        <f>IF(ISERROR(MATCH(K11,date_of_per_event,0)),"",INDEX(personal_events,MATCH(K11,date_of_per_event,0)))</f>
        <v/>
      </c>
      <c r="L12" s="78"/>
      <c r="M12" s="73" t="str">
        <f>IF(ISERROR(MATCH(M11,date_of_per_event,0)),"",INDEX(personal_events,MATCH(M11,date_of_per_event,0)))</f>
        <v/>
      </c>
      <c r="N12" s="73"/>
    </row>
    <row r="13" spans="1:14" s="26" customFormat="1" ht="21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8"/>
      <c r="L13" s="78"/>
      <c r="M13" s="73"/>
      <c r="N13" s="73"/>
    </row>
    <row r="14" spans="1:14" s="26" customFormat="1" ht="21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7"/>
      <c r="L14" s="77"/>
      <c r="M14" s="76"/>
      <c r="N14" s="76"/>
    </row>
    <row r="15" spans="1:14" ht="21" customHeight="1" x14ac:dyDescent="0.25">
      <c r="A15" s="30">
        <f>IF(MONTH($A$1)&lt;&gt;MONTH($A$1-WEEKDAY($A$1,Start_Day)+(COLUMN(A15)-COLUMN($A$15)+22)),"",$A$1-WEEKDAY($A$1,Start_Day)+(COLUMN(A15)-COLUMN($A$15)+22))</f>
        <v>42967</v>
      </c>
      <c r="B15" s="28" t="str">
        <f>IF(ISERROR(MATCH(A15,date_of_event,0)),"",INDEX(events,MATCH(A15,date_of_event,0)))</f>
        <v/>
      </c>
      <c r="C15" s="30">
        <f>IF(MONTH($A$1)&lt;&gt;MONTH($A$1-WEEKDAY($A$1,Start_Day)+(COLUMN(B15)-COLUMN($A$15)+22)),"",$A$1-WEEKDAY($A$1,Start_Day)+(COLUMN(B15)-COLUMN($A$15)+22))</f>
        <v>42968</v>
      </c>
      <c r="D15" s="28" t="str">
        <f>IF(ISERROR(MATCH(C15,date_of_event,0)),"",INDEX(events,MATCH(C15,date_of_event,0)))</f>
        <v/>
      </c>
      <c r="E15" s="30">
        <f>IF(MONTH($A$1)&lt;&gt;MONTH($A$1-WEEKDAY($A$1,Start_Day)+(COLUMN(C15)-COLUMN($A$15)+22)),"",$A$1-WEEKDAY($A$1,Start_Day)+(COLUMN(C15)-COLUMN($A$15)+22))</f>
        <v>42969</v>
      </c>
      <c r="F15" s="28" t="str">
        <f>IF(ISERROR(MATCH(E15,date_of_event,0)),"",INDEX(events,MATCH(E15,date_of_event,0)))</f>
        <v/>
      </c>
      <c r="G15" s="30">
        <f>IF(MONTH($A$1)&lt;&gt;MONTH($A$1-WEEKDAY($A$1,Start_Day)+(COLUMN(D15)-COLUMN($A$15)+22)),"",$A$1-WEEKDAY($A$1,Start_Day)+(COLUMN(D15)-COLUMN($A$15)+22))</f>
        <v>42970</v>
      </c>
      <c r="H15" s="28" t="str">
        <f>IF(ISERROR(MATCH(G15,date_of_event,0)),"",INDEX(events,MATCH(G15,date_of_event,0)))</f>
        <v/>
      </c>
      <c r="I15" s="30">
        <f>IF(MONTH($A$1)&lt;&gt;MONTH($A$1-WEEKDAY($A$1,Start_Day)+(COLUMN(E15)-COLUMN($A$15)+22)),"",$A$1-WEEKDAY($A$1,Start_Day)+(COLUMN(E15)-COLUMN($A$15)+22))</f>
        <v>42971</v>
      </c>
      <c r="J15" s="28" t="str">
        <f>IF(ISERROR(MATCH(I15,date_of_event,0)),"",INDEX(events,MATCH(I15,date_of_event,0)))</f>
        <v/>
      </c>
      <c r="K15" s="30">
        <f>IF(MONTH($A$1)&lt;&gt;MONTH($A$1-WEEKDAY($A$1,Start_Day)+(COLUMN(F15)-COLUMN($A$15)+22)),"",$A$1-WEEKDAY($A$1,Start_Day)+(COLUMN(F15)-COLUMN($A$15)+22))</f>
        <v>42972</v>
      </c>
      <c r="L15" s="28" t="str">
        <f>IF(ISERROR(MATCH(K15,date_of_event,0)),"",INDEX(events,MATCH(K15,date_of_event,0)))</f>
        <v/>
      </c>
      <c r="M15" s="31">
        <f>IF(MONTH($A$1)&lt;&gt;MONTH($A$1-WEEKDAY($A$1,Start_Day)+(COLUMN(G15)-COLUMN($A$15)+22)),"",$A$1-WEEKDAY($A$1,Start_Day)+(COLUMN(G15)-COLUMN($A$15)+22))</f>
        <v>42973</v>
      </c>
      <c r="N15" s="29" t="str">
        <f>IF(ISERROR(MATCH(M15,date_of_event,0)),"",INDEX(events,MATCH(M15,date_of_event,0)))</f>
        <v/>
      </c>
    </row>
    <row r="16" spans="1:14" s="26" customFormat="1" ht="21" customHeight="1" x14ac:dyDescent="0.25">
      <c r="A16" s="72" t="str">
        <f>IF(ISERROR(MATCH(A15,date_of_per_event,0)),"",INDEX(personal_events,MATCH(A15,date_of_per_event,0)))</f>
        <v/>
      </c>
      <c r="B16" s="72"/>
      <c r="C16" s="72" t="str">
        <f>IF(ISERROR(MATCH(C15,date_of_per_event,0)),"",INDEX(personal_events,MATCH(C15,date_of_per_event,0)))</f>
        <v/>
      </c>
      <c r="D16" s="72"/>
      <c r="E16" s="72" t="str">
        <f>IF(ISERROR(MATCH(E15,date_of_per_event,0)),"",INDEX(personal_events,MATCH(E15,date_of_per_event,0)))</f>
        <v/>
      </c>
      <c r="F16" s="72"/>
      <c r="G16" s="72" t="str">
        <f>IF(ISERROR(MATCH(G15,date_of_per_event,0)),"",INDEX(personal_events,MATCH(G15,date_of_per_event,0)))</f>
        <v/>
      </c>
      <c r="H16" s="72"/>
      <c r="I16" s="72" t="str">
        <f>IF(ISERROR(MATCH(I15,date_of_per_event,0)),"",INDEX(personal_events,MATCH(I15,date_of_per_event,0)))</f>
        <v/>
      </c>
      <c r="J16" s="72"/>
      <c r="K16" s="72" t="str">
        <f>IF(ISERROR(MATCH(K15,date_of_per_event,0)),"",INDEX(personal_events,MATCH(K15,date_of_per_event,0)))</f>
        <v/>
      </c>
      <c r="L16" s="72"/>
      <c r="M16" s="73" t="str">
        <f>IF(ISERROR(MATCH(M15,date_of_per_event,0)),"",INDEX(personal_events,MATCH(M15,date_of_per_event,0)))</f>
        <v/>
      </c>
      <c r="N16" s="73"/>
    </row>
    <row r="17" spans="1:17" s="26" customFormat="1" ht="21" customHeight="1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  <c r="N17" s="73"/>
    </row>
    <row r="18" spans="1:17" s="26" customFormat="1" ht="21" customHeight="1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76"/>
    </row>
    <row r="19" spans="1:17" ht="21" customHeight="1" x14ac:dyDescent="0.25">
      <c r="A19" s="30">
        <f>IF(MONTH($A$1)&lt;&gt;MONTH($A$1-WEEKDAY($A$1,Start_Day)+(COLUMN(A19)-COLUMN($A$19)+29)),"",$A$1-WEEKDAY($A$1,Start_Day)+(COLUMN(A19)-COLUMN($A$19)+29))</f>
        <v>42974</v>
      </c>
      <c r="B19" s="28" t="str">
        <f>IF(ISERROR(MATCH(A19,date_of_event,0)),"",INDEX(events,MATCH(A19,date_of_event,0)))</f>
        <v/>
      </c>
      <c r="C19" s="30">
        <f>IF(MONTH($A$1)&lt;&gt;MONTH($A$1-WEEKDAY($A$1,Start_Day)+(COLUMN(B19)-COLUMN($A$19)+29)),"",$A$1-WEEKDAY($A$1,Start_Day)+(COLUMN(B19)-COLUMN($A$19)+29))</f>
        <v>42975</v>
      </c>
      <c r="D19" s="28" t="str">
        <f>IF(ISERROR(MATCH(C19,date_of_event,0)),"",INDEX(events,MATCH(C19,date_of_event,0)))</f>
        <v/>
      </c>
      <c r="E19" s="30">
        <f>IF(MONTH($A$1)&lt;&gt;MONTH($A$1-WEEKDAY($A$1,Start_Day)+(COLUMN(C19)-COLUMN($A$19)+29)),"",$A$1-WEEKDAY($A$1,Start_Day)+(COLUMN(C19)-COLUMN($A$19)+29))</f>
        <v>42976</v>
      </c>
      <c r="F19" s="28" t="str">
        <f>IF(ISERROR(MATCH(E19,date_of_event,0)),"",INDEX(events,MATCH(E19,date_of_event,0)))</f>
        <v/>
      </c>
      <c r="G19" s="30">
        <f>IF(MONTH($A$1)&lt;&gt;MONTH($A$1-WEEKDAY($A$1,Start_Day)+(COLUMN(D19)-COLUMN($A$19)+29)),"",$A$1-WEEKDAY($A$1,Start_Day)+(COLUMN(D19)-COLUMN($A$19)+29))</f>
        <v>42977</v>
      </c>
      <c r="H19" s="28" t="str">
        <f>IF(ISERROR(MATCH(G19,date_of_event,0)),"",INDEX(events,MATCH(G19,date_of_event,0)))</f>
        <v/>
      </c>
      <c r="I19" s="30">
        <f>IF(MONTH($A$1)&lt;&gt;MONTH($A$1-WEEKDAY($A$1,Start_Day)+(COLUMN(E19)-COLUMN($A$19)+29)),"",$A$1-WEEKDAY($A$1,Start_Day)+(COLUMN(E19)-COLUMN($A$19)+29))</f>
        <v>42978</v>
      </c>
      <c r="J19" s="28" t="str">
        <f>IF(ISERROR(MATCH(I19,date_of_event,0)),"",INDEX(events,MATCH(I19,date_of_event,0)))</f>
        <v/>
      </c>
      <c r="K19" s="30" t="str">
        <f>IF(MONTH($A$1)&lt;&gt;MONTH($A$1-WEEKDAY($A$1,Start_Day)+(COLUMN(F19)-COLUMN($A$19)+29)),"",$A$1-WEEKDAY($A$1,Start_Day)+(COLUMN(F19)-COLUMN($A$19)+29))</f>
        <v/>
      </c>
      <c r="L19" s="28" t="str">
        <f>IF(ISERROR(MATCH(K19,date_of_event,0)),"",INDEX(events,MATCH(K19,date_of_event,0)))</f>
        <v/>
      </c>
      <c r="M19" s="31" t="str">
        <f>IF(MONTH($A$1)&lt;&gt;MONTH($A$1-WEEKDAY($A$1,Start_Day)+(COLUMN(G19)-COLUMN($A$19)+29)),"",$A$1-WEEKDAY($A$1,Start_Day)+(COLUMN(G19)-COLUMN($A$19)+29))</f>
        <v/>
      </c>
      <c r="N19" s="29" t="str">
        <f>IF(ISERROR(MATCH(M19,date_of_event,0)),"",INDEX(events,MATCH(M19,date_of_event,0)))</f>
        <v/>
      </c>
    </row>
    <row r="20" spans="1:17" s="26" customFormat="1" ht="21" customHeight="1" x14ac:dyDescent="0.25">
      <c r="A20" s="72" t="str">
        <f>IF(ISERROR(MATCH(A19,date_of_per_event,0)),"",INDEX(personal_events,MATCH(A19,date_of_per_event,0)))</f>
        <v/>
      </c>
      <c r="B20" s="72"/>
      <c r="C20" s="72" t="str">
        <f>IF(ISERROR(MATCH(C19,date_of_per_event,0)),"",INDEX(personal_events,MATCH(C19,date_of_per_event,0)))</f>
        <v/>
      </c>
      <c r="D20" s="72"/>
      <c r="E20" s="72" t="str">
        <f>IF(ISERROR(MATCH(E19,date_of_per_event,0)),"",INDEX(personal_events,MATCH(E19,date_of_per_event,0)))</f>
        <v/>
      </c>
      <c r="F20" s="72"/>
      <c r="G20" s="72" t="str">
        <f>IF(ISERROR(MATCH(G19,date_of_per_event,0)),"",INDEX(personal_events,MATCH(G19,date_of_per_event,0)))</f>
        <v/>
      </c>
      <c r="H20" s="72"/>
      <c r="I20" s="72" t="str">
        <f>IF(ISERROR(MATCH(I19,date_of_per_event,0)),"",INDEX(personal_events,MATCH(I19,date_of_per_event,0)))</f>
        <v/>
      </c>
      <c r="J20" s="72"/>
      <c r="K20" s="72" t="str">
        <f>IF(ISERROR(MATCH(K19,date_of_per_event,0)),"",INDEX(personal_events,MATCH(K19,date_of_per_event,0)))</f>
        <v/>
      </c>
      <c r="L20" s="72"/>
      <c r="M20" s="73" t="str">
        <f>IF(ISERROR(MATCH(M19,date_of_per_event,0)),"",INDEX(personal_events,MATCH(M19,date_of_per_event,0)))</f>
        <v/>
      </c>
      <c r="N20" s="73"/>
    </row>
    <row r="21" spans="1:17" s="26" customFormat="1" ht="21" customHeight="1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  <c r="N21" s="73"/>
    </row>
    <row r="22" spans="1:17" s="26" customFormat="1" ht="21" customHeight="1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76"/>
    </row>
    <row r="23" spans="1:17" ht="21" customHeight="1" x14ac:dyDescent="0.25">
      <c r="A23" s="30" t="str">
        <f>IF(MONTH($A$1)&lt;&gt;MONTH($A$1-WEEKDAY($A$1,Start_Day)+(COLUMN(A23)-COLUMN($A$23)+36)),"",$A$1-WEEKDAY($A$1,Start_Day)+(COLUMN(A23)-COLUMN($A$23)+36))</f>
        <v/>
      </c>
      <c r="B23" s="28" t="str">
        <f>IF(ISERROR(MATCH(A23,date_of_event,0)),"",INDEX(events,MATCH(A23,date_of_event,0)))</f>
        <v/>
      </c>
      <c r="C23" s="30" t="str">
        <f>IF(MONTH($A$1)&lt;&gt;MONTH($A$1-WEEKDAY($A$1,Start_Day)+(COLUMN(B23)-COLUMN($A$23)+36)),"",$A$1-WEEKDAY($A$1,Start_Day)+(COLUMN(B23)-COLUMN($A$23)+36))</f>
        <v/>
      </c>
      <c r="D23" s="28" t="str">
        <f>IF(ISERROR(MATCH(C23,date_of_event,0)),"",INDEX(events,MATCH(C23,date_of_event,0)))</f>
        <v/>
      </c>
      <c r="E23" s="30" t="str">
        <f>IF(MONTH($A$1)&lt;&gt;MONTH($A$1-WEEKDAY($A$1,Start_Day)+(COLUMN(C23)-COLUMN($A$23)+36)),"",$A$1-WEEKDAY($A$1,Start_Day)+(COLUMN(C23)-COLUMN($A$23)+36))</f>
        <v/>
      </c>
      <c r="F23" s="28" t="str">
        <f>IF(ISERROR(MATCH(E23,date_of_event,0)),"",INDEX(events,MATCH(E23,date_of_event,0)))</f>
        <v/>
      </c>
      <c r="G23" s="30" t="str">
        <f>IF(MONTH($A$1)&lt;&gt;MONTH($A$1-WEEKDAY($A$1,Start_Day)+(COLUMN(D23)-COLUMN($A$23)+36)),"",$A$1-WEEKDAY($A$1,Start_Day)+(COLUMN(D23)-COLUMN($A$23)+36))</f>
        <v/>
      </c>
      <c r="H23" s="28" t="str">
        <f>IF(ISERROR(MATCH(G23,date_of_event,0)),"",INDEX(events,MATCH(G23,date_of_event,0)))</f>
        <v/>
      </c>
      <c r="I23" s="30" t="str">
        <f>IF(MONTH($A$1)&lt;&gt;MONTH($A$1-WEEKDAY($A$1,Start_Day)+(COLUMN(E23)-COLUMN($A$23)+36)),"",$A$1-WEEKDAY($A$1,Start_Day)+(COLUMN(E23)-COLUMN($A$23)+36))</f>
        <v/>
      </c>
      <c r="J23" s="28" t="str">
        <f>IF(ISERROR(MATCH(I23,date_of_event,0)),"",INDEX(events,MATCH(I23,date_of_event,0)))</f>
        <v/>
      </c>
      <c r="K23" s="30" t="str">
        <f>IF(MONTH($A$1)&lt;&gt;MONTH($A$1-WEEKDAY($A$1,Start_Day)+(COLUMN(F23)-COLUMN($A$23)+36)),"",$A$1-WEEKDAY($A$1,Start_Day)+(COLUMN(F23)-COLUMN($A$23)+36))</f>
        <v/>
      </c>
      <c r="L23" s="28" t="str">
        <f>IF(ISERROR(MATCH(K23,date_of_event,0)),"",INDEX(events,MATCH(K23,date_of_event,0)))</f>
        <v/>
      </c>
      <c r="M23" s="31" t="str">
        <f>IF(MONTH($A$1)&lt;&gt;MONTH($A$1-WEEKDAY($A$1,Start_Day)+(COLUMN(G23)-COLUMN($A$23)+36)),"",$A$1-WEEKDAY($A$1,Start_Day)+(COLUMN(G23)-COLUMN($A$23)+36))</f>
        <v/>
      </c>
      <c r="N23" s="29" t="str">
        <f>IF(ISERROR(MATCH(M23,date_of_event,0)),"",INDEX(events,MATCH(M23,date_of_event,0)))</f>
        <v/>
      </c>
    </row>
    <row r="24" spans="1:17" s="26" customFormat="1" ht="21" customHeight="1" x14ac:dyDescent="0.25">
      <c r="A24" s="71" t="str">
        <f>IF(ISERROR(MATCH(A23,date_of_per_event,0)),"",INDEX(personal_events,MATCH(A23,date_of_per_event,0)))</f>
        <v/>
      </c>
      <c r="B24" s="71"/>
      <c r="C24" s="72" t="str">
        <f>IF(ISERROR(MATCH(C23,date_of_per_event,0)),"",INDEX(personal_events,MATCH(C23,date_of_per_event,0)))</f>
        <v/>
      </c>
      <c r="D24" s="72"/>
      <c r="E24" s="72" t="str">
        <f>IF(ISERROR(MATCH(E23,date_of_per_event,0)),"",INDEX(personal_events,MATCH(E23,date_of_per_event,0)))</f>
        <v/>
      </c>
      <c r="F24" s="72"/>
      <c r="G24" s="72" t="str">
        <f>IF(ISERROR(MATCH(G23,date_of_per_event,0)),"",INDEX(personal_events,MATCH(G23,date_of_per_event,0)))</f>
        <v/>
      </c>
      <c r="H24" s="72"/>
      <c r="I24" s="72" t="str">
        <f>IF(ISERROR(MATCH(I23,date_of_per_event,0)),"",INDEX(personal_events,MATCH(I23,date_of_per_event,0)))</f>
        <v/>
      </c>
      <c r="J24" s="72"/>
      <c r="K24" s="72" t="str">
        <f>IF(ISERROR(MATCH(K23,date_of_per_event,0)),"",INDEX(personal_events,MATCH(K23,date_of_per_event,0)))</f>
        <v/>
      </c>
      <c r="L24" s="72"/>
      <c r="M24" s="73" t="str">
        <f>IF(ISERROR(MATCH(M23,date_of_per_event,0)),"",INDEX(personal_events,MATCH(M23,date_of_per_event,0)))</f>
        <v/>
      </c>
      <c r="N24" s="73"/>
    </row>
    <row r="25" spans="1:17" s="26" customFormat="1" ht="21" customHeight="1" x14ac:dyDescent="0.25">
      <c r="A25" s="71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73"/>
    </row>
    <row r="26" spans="1:17" s="26" customFormat="1" ht="21" customHeight="1" x14ac:dyDescent="0.25">
      <c r="A26" s="89"/>
      <c r="B26" s="89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76"/>
    </row>
    <row r="27" spans="1:17" ht="6.95" customHeight="1" x14ac:dyDescent="0.25">
      <c r="A27" s="79"/>
      <c r="B27" s="79"/>
      <c r="C27" s="79"/>
      <c r="D27" s="32"/>
      <c r="E27" s="1"/>
      <c r="F27" s="1"/>
      <c r="G27" s="1"/>
      <c r="H27" s="1"/>
      <c r="I27" s="1"/>
      <c r="J27" s="1"/>
      <c r="K27" s="79"/>
      <c r="L27" s="79"/>
      <c r="M27" s="79"/>
      <c r="N27" s="32"/>
    </row>
    <row r="28" spans="1:17" ht="18" customHeight="1" x14ac:dyDescent="0.25">
      <c r="A28" s="79"/>
      <c r="B28" s="79"/>
      <c r="C28" s="79"/>
      <c r="D28" s="32"/>
      <c r="E28" s="84" t="s">
        <v>35</v>
      </c>
      <c r="F28" s="84"/>
      <c r="G28" s="84"/>
      <c r="H28" s="84"/>
      <c r="I28" s="84"/>
      <c r="J28" s="84"/>
      <c r="K28" s="79"/>
      <c r="L28" s="79"/>
      <c r="M28" s="79"/>
      <c r="N28" s="32"/>
    </row>
    <row r="29" spans="1:17" ht="18" customHeight="1" x14ac:dyDescent="0.25">
      <c r="A29" s="79"/>
      <c r="B29" s="79"/>
      <c r="C29" s="79"/>
      <c r="D29" s="32"/>
      <c r="E29" s="85"/>
      <c r="F29" s="86"/>
      <c r="G29" s="86"/>
      <c r="H29" s="86"/>
      <c r="I29" s="86"/>
      <c r="J29" s="87"/>
      <c r="K29" s="79"/>
      <c r="L29" s="79"/>
      <c r="M29" s="79"/>
      <c r="N29" s="32"/>
      <c r="Q29" s="1"/>
    </row>
    <row r="30" spans="1:17" s="27" customFormat="1" ht="18" customHeight="1" x14ac:dyDescent="0.25">
      <c r="A30" s="79"/>
      <c r="B30" s="79"/>
      <c r="C30" s="79"/>
      <c r="D30" s="32"/>
      <c r="E30" s="92"/>
      <c r="F30" s="93"/>
      <c r="G30" s="93"/>
      <c r="H30" s="93"/>
      <c r="I30" s="93"/>
      <c r="J30" s="94"/>
      <c r="K30" s="79"/>
      <c r="L30" s="79"/>
      <c r="M30" s="79"/>
      <c r="N30" s="32"/>
    </row>
    <row r="31" spans="1:17" ht="18" customHeight="1" x14ac:dyDescent="0.25">
      <c r="A31" s="79"/>
      <c r="B31" s="79"/>
      <c r="C31" s="79"/>
      <c r="D31" s="32"/>
      <c r="E31" s="92"/>
      <c r="F31" s="93"/>
      <c r="G31" s="93"/>
      <c r="H31" s="93"/>
      <c r="I31" s="93"/>
      <c r="J31" s="94"/>
      <c r="K31" s="79"/>
      <c r="L31" s="79"/>
      <c r="M31" s="79"/>
      <c r="N31" s="32"/>
    </row>
    <row r="32" spans="1:17" ht="18" customHeight="1" x14ac:dyDescent="0.25">
      <c r="A32" s="79"/>
      <c r="B32" s="79"/>
      <c r="C32" s="79"/>
      <c r="D32" s="32"/>
      <c r="E32" s="91"/>
      <c r="F32" s="91"/>
      <c r="G32" s="91"/>
      <c r="H32" s="91"/>
      <c r="I32" s="91"/>
      <c r="J32" s="91"/>
      <c r="K32" s="79"/>
      <c r="L32" s="79"/>
      <c r="M32" s="79"/>
      <c r="N32" s="32"/>
    </row>
    <row r="33" spans="1:14" ht="18" customHeight="1" x14ac:dyDescent="0.25">
      <c r="A33" s="79"/>
      <c r="B33" s="79"/>
      <c r="C33" s="79"/>
      <c r="D33" s="32"/>
      <c r="E33" s="92"/>
      <c r="F33" s="93"/>
      <c r="G33" s="93"/>
      <c r="H33" s="93"/>
      <c r="I33" s="93"/>
      <c r="J33" s="94"/>
      <c r="K33" s="79"/>
      <c r="L33" s="79"/>
      <c r="M33" s="79"/>
      <c r="N33" s="32"/>
    </row>
    <row r="34" spans="1:14" ht="18" customHeight="1" x14ac:dyDescent="0.25">
      <c r="A34" s="32"/>
      <c r="B34" s="32"/>
      <c r="C34" s="32"/>
      <c r="D34" s="32"/>
      <c r="E34" s="95"/>
      <c r="F34" s="96"/>
      <c r="G34" s="96"/>
      <c r="H34" s="96"/>
      <c r="I34" s="96"/>
      <c r="J34" s="97"/>
      <c r="K34" s="32"/>
      <c r="L34" s="32"/>
      <c r="M34" s="32"/>
      <c r="N34" s="32"/>
    </row>
    <row r="35" spans="1:14" s="19" customFormat="1" ht="18" customHeight="1" x14ac:dyDescent="0.2">
      <c r="A35" s="80" t="s">
        <v>86</v>
      </c>
      <c r="B35" s="80"/>
      <c r="C35" s="80"/>
      <c r="D35" s="80"/>
      <c r="E35" s="33"/>
      <c r="F35" s="33"/>
      <c r="G35" s="33"/>
      <c r="H35" s="33"/>
      <c r="I35" s="33"/>
      <c r="J35" s="33"/>
      <c r="K35" s="81" t="str">
        <f ca="1">"© "&amp;YEAR(TODAY())&amp;" Spreadsheet123 LTD. All rights reserved"</f>
        <v>© 2017 Spreadsheet123 LTD. All rights reserved</v>
      </c>
      <c r="L35" s="81"/>
      <c r="M35" s="81"/>
      <c r="N35" s="81"/>
    </row>
  </sheetData>
  <mergeCells count="145">
    <mergeCell ref="A21:B21"/>
    <mergeCell ref="C21:D21"/>
    <mergeCell ref="E21:F21"/>
    <mergeCell ref="G21:H21"/>
    <mergeCell ref="I21:J21"/>
    <mergeCell ref="K21:L21"/>
    <mergeCell ref="M21:N21"/>
    <mergeCell ref="A20:B20"/>
    <mergeCell ref="A25:B25"/>
    <mergeCell ref="C25:D25"/>
    <mergeCell ref="E25:F25"/>
    <mergeCell ref="G25:H25"/>
    <mergeCell ref="A24:B24"/>
    <mergeCell ref="C24:D24"/>
    <mergeCell ref="E24:F24"/>
    <mergeCell ref="G24:H24"/>
    <mergeCell ref="C22:D22"/>
    <mergeCell ref="C20:D20"/>
    <mergeCell ref="E20:F20"/>
    <mergeCell ref="G20:H20"/>
    <mergeCell ref="C16:D16"/>
    <mergeCell ref="E16:F16"/>
    <mergeCell ref="G16:H16"/>
    <mergeCell ref="C17:D17"/>
    <mergeCell ref="E17:F17"/>
    <mergeCell ref="G17:H17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C9:D9"/>
    <mergeCell ref="E9:F9"/>
    <mergeCell ref="G9:H9"/>
    <mergeCell ref="C8:D8"/>
    <mergeCell ref="E8:F8"/>
    <mergeCell ref="I9:J9"/>
    <mergeCell ref="I8:J8"/>
    <mergeCell ref="M18:N18"/>
    <mergeCell ref="M14:N14"/>
    <mergeCell ref="M17:N17"/>
    <mergeCell ref="M16:N16"/>
    <mergeCell ref="I16:J16"/>
    <mergeCell ref="C12:D12"/>
    <mergeCell ref="E12:F12"/>
    <mergeCell ref="G12:H12"/>
    <mergeCell ref="I17:J17"/>
    <mergeCell ref="C13:D13"/>
    <mergeCell ref="M10:N10"/>
    <mergeCell ref="C18:D18"/>
    <mergeCell ref="G13:H13"/>
    <mergeCell ref="I13:J13"/>
    <mergeCell ref="M6:N6"/>
    <mergeCell ref="M8:N8"/>
    <mergeCell ref="M13:N13"/>
    <mergeCell ref="I12:J12"/>
    <mergeCell ref="K12:L12"/>
    <mergeCell ref="M12:N12"/>
    <mergeCell ref="K9:L9"/>
    <mergeCell ref="M9:N9"/>
    <mergeCell ref="K6:L6"/>
    <mergeCell ref="K8:L8"/>
    <mergeCell ref="K22:L22"/>
    <mergeCell ref="K26:L26"/>
    <mergeCell ref="M26:N26"/>
    <mergeCell ref="M22:N22"/>
    <mergeCell ref="K25:L25"/>
    <mergeCell ref="M25:N25"/>
    <mergeCell ref="K24:L24"/>
    <mergeCell ref="M24:N24"/>
    <mergeCell ref="K10:L10"/>
    <mergeCell ref="K14:L14"/>
    <mergeCell ref="K18:L18"/>
    <mergeCell ref="K13:L13"/>
    <mergeCell ref="K17:L17"/>
    <mergeCell ref="K16:L16"/>
    <mergeCell ref="K20:L20"/>
    <mergeCell ref="M20:N20"/>
    <mergeCell ref="G26:H26"/>
    <mergeCell ref="I6:J6"/>
    <mergeCell ref="I10:J10"/>
    <mergeCell ref="I14:J14"/>
    <mergeCell ref="I18:J18"/>
    <mergeCell ref="I22:J22"/>
    <mergeCell ref="I26:J26"/>
    <mergeCell ref="I20:J20"/>
    <mergeCell ref="I25:J25"/>
    <mergeCell ref="I24:J24"/>
    <mergeCell ref="E32:J32"/>
    <mergeCell ref="E33:J33"/>
    <mergeCell ref="E34:J34"/>
    <mergeCell ref="C14:D14"/>
    <mergeCell ref="A6:B6"/>
    <mergeCell ref="A10:B10"/>
    <mergeCell ref="A14:B14"/>
    <mergeCell ref="A18:B18"/>
    <mergeCell ref="A8:B8"/>
    <mergeCell ref="A13:B13"/>
    <mergeCell ref="A17:B17"/>
    <mergeCell ref="A16:B16"/>
    <mergeCell ref="A9:B9"/>
    <mergeCell ref="A12:B12"/>
    <mergeCell ref="E6:F6"/>
    <mergeCell ref="E10:F10"/>
    <mergeCell ref="E14:F14"/>
    <mergeCell ref="E18:F18"/>
    <mergeCell ref="G6:H6"/>
    <mergeCell ref="G10:H10"/>
    <mergeCell ref="G14:H14"/>
    <mergeCell ref="G18:H18"/>
    <mergeCell ref="G8:H8"/>
    <mergeCell ref="E13:F13"/>
    <mergeCell ref="C26:D26"/>
    <mergeCell ref="E22:F22"/>
    <mergeCell ref="E26:F26"/>
    <mergeCell ref="G22:H22"/>
    <mergeCell ref="A1:N1"/>
    <mergeCell ref="A27:C33"/>
    <mergeCell ref="K27:M33"/>
    <mergeCell ref="A35:D35"/>
    <mergeCell ref="K35:N35"/>
    <mergeCell ref="I2:J2"/>
    <mergeCell ref="K2:L2"/>
    <mergeCell ref="M2:N2"/>
    <mergeCell ref="E28:J28"/>
    <mergeCell ref="E29:J29"/>
    <mergeCell ref="E30:J30"/>
    <mergeCell ref="E31:J31"/>
    <mergeCell ref="A2:B2"/>
    <mergeCell ref="C2:D2"/>
    <mergeCell ref="E2:F2"/>
    <mergeCell ref="G2:H2"/>
    <mergeCell ref="A22:B22"/>
    <mergeCell ref="A26:B26"/>
    <mergeCell ref="C6:D6"/>
    <mergeCell ref="C10:D10"/>
  </mergeCells>
  <phoneticPr fontId="2" type="noConversion"/>
  <conditionalFormatting sqref="A15:B18">
    <cfRule type="expression" dxfId="282" priority="1" stopIfTrue="1">
      <formula>LEN(TRIM($A$15))=0</formula>
    </cfRule>
    <cfRule type="expression" dxfId="281" priority="2" stopIfTrue="1">
      <formula>$A$2="Sun"</formula>
    </cfRule>
  </conditionalFormatting>
  <conditionalFormatting sqref="A19:B22">
    <cfRule type="expression" dxfId="280" priority="3" stopIfTrue="1">
      <formula>LEN(TRIM($A$19))=0</formula>
    </cfRule>
    <cfRule type="expression" dxfId="279" priority="4" stopIfTrue="1">
      <formula>$A$2="Sun"</formula>
    </cfRule>
  </conditionalFormatting>
  <conditionalFormatting sqref="A23:B26">
    <cfRule type="expression" dxfId="278" priority="5" stopIfTrue="1">
      <formula>LEN(TRIM($A$23))=0</formula>
    </cfRule>
    <cfRule type="expression" dxfId="277" priority="6" stopIfTrue="1">
      <formula>$A$2="Sun"</formula>
    </cfRule>
  </conditionalFormatting>
  <conditionalFormatting sqref="C23:D26">
    <cfRule type="expression" dxfId="276" priority="7" stopIfTrue="1">
      <formula>LEN(TRIM($C$23))=0</formula>
    </cfRule>
  </conditionalFormatting>
  <conditionalFormatting sqref="C19:D22">
    <cfRule type="expression" dxfId="275" priority="8" stopIfTrue="1">
      <formula>LEN(TRIM($C$19))=0</formula>
    </cfRule>
  </conditionalFormatting>
  <conditionalFormatting sqref="C15:D18">
    <cfRule type="expression" dxfId="274" priority="9" stopIfTrue="1">
      <formula>LEN(TRIM($C$15))=0</formula>
    </cfRule>
  </conditionalFormatting>
  <conditionalFormatting sqref="E23:F26">
    <cfRule type="expression" dxfId="273" priority="10" stopIfTrue="1">
      <formula>LEN(TRIM($E$23))=0</formula>
    </cfRule>
  </conditionalFormatting>
  <conditionalFormatting sqref="E19:F22">
    <cfRule type="expression" dxfId="272" priority="11" stopIfTrue="1">
      <formula>LEN(TRIM($E$19))=0</formula>
    </cfRule>
  </conditionalFormatting>
  <conditionalFormatting sqref="E15:F18">
    <cfRule type="expression" dxfId="271" priority="12" stopIfTrue="1">
      <formula>LEN(TRIM($E$15))=0</formula>
    </cfRule>
  </conditionalFormatting>
  <conditionalFormatting sqref="G23:H26">
    <cfRule type="expression" dxfId="270" priority="13" stopIfTrue="1">
      <formula>LEN(TRIM($G$23))=0</formula>
    </cfRule>
  </conditionalFormatting>
  <conditionalFormatting sqref="G19:H22">
    <cfRule type="expression" dxfId="269" priority="14" stopIfTrue="1">
      <formula>LEN(TRIM($G$19))=0</formula>
    </cfRule>
  </conditionalFormatting>
  <conditionalFormatting sqref="G15:H18">
    <cfRule type="expression" dxfId="268" priority="15" stopIfTrue="1">
      <formula>LEN(TRIM($G$15))=0</formula>
    </cfRule>
  </conditionalFormatting>
  <conditionalFormatting sqref="I23:J26">
    <cfRule type="expression" dxfId="267" priority="16" stopIfTrue="1">
      <formula>LEN(TRIM($I$23))=0</formula>
    </cfRule>
  </conditionalFormatting>
  <conditionalFormatting sqref="I19:J22">
    <cfRule type="expression" dxfId="266" priority="17" stopIfTrue="1">
      <formula>LEN(TRIM($I$19))=0</formula>
    </cfRule>
  </conditionalFormatting>
  <conditionalFormatting sqref="I15:J18">
    <cfRule type="expression" dxfId="265" priority="18" stopIfTrue="1">
      <formula>LEN(TRIM($I$15))=0</formula>
    </cfRule>
  </conditionalFormatting>
  <conditionalFormatting sqref="K23:L26">
    <cfRule type="expression" dxfId="264" priority="19" stopIfTrue="1">
      <formula>LEN(TRIM($K$23))=0</formula>
    </cfRule>
    <cfRule type="expression" dxfId="263" priority="20" stopIfTrue="1">
      <formula>$K$2="Sat"</formula>
    </cfRule>
  </conditionalFormatting>
  <conditionalFormatting sqref="K15:L18">
    <cfRule type="expression" dxfId="262" priority="21" stopIfTrue="1">
      <formula>LEN(TRIM($K$15))=0</formula>
    </cfRule>
    <cfRule type="expression" dxfId="261" priority="22" stopIfTrue="1">
      <formula>$K$2="Sat"</formula>
    </cfRule>
  </conditionalFormatting>
  <conditionalFormatting sqref="K19:L22">
    <cfRule type="expression" dxfId="260" priority="23" stopIfTrue="1">
      <formula>LEN(TRIM($K$19))=0</formula>
    </cfRule>
    <cfRule type="expression" dxfId="259" priority="24" stopIfTrue="1">
      <formula>$K$2="Sat"</formula>
    </cfRule>
  </conditionalFormatting>
  <conditionalFormatting sqref="M15:N18">
    <cfRule type="expression" dxfId="258" priority="25" stopIfTrue="1">
      <formula>LEN(TRIM($M$15))=0</formula>
    </cfRule>
  </conditionalFormatting>
  <conditionalFormatting sqref="M19:N22">
    <cfRule type="expression" dxfId="257" priority="26" stopIfTrue="1">
      <formula>LEN(TRIM($M$19))=0</formula>
    </cfRule>
  </conditionalFormatting>
  <conditionalFormatting sqref="M23:N26">
    <cfRule type="expression" dxfId="256" priority="27" stopIfTrue="1">
      <formula>LEN(TRIM($M$23))=0</formula>
    </cfRule>
  </conditionalFormatting>
  <conditionalFormatting sqref="K2:L2">
    <cfRule type="expression" dxfId="255" priority="28" stopIfTrue="1">
      <formula>$K$2="Sat"</formula>
    </cfRule>
  </conditionalFormatting>
  <conditionalFormatting sqref="A3:B6">
    <cfRule type="expression" dxfId="254" priority="29" stopIfTrue="1">
      <formula>LEN(TRIM($A$3))=0</formula>
    </cfRule>
    <cfRule type="expression" dxfId="253" priority="30" stopIfTrue="1">
      <formula>$A$2="Sun"</formula>
    </cfRule>
  </conditionalFormatting>
  <conditionalFormatting sqref="A7:B10">
    <cfRule type="expression" dxfId="252" priority="31" stopIfTrue="1">
      <formula>LEN(TRIM($A$7))=0</formula>
    </cfRule>
    <cfRule type="expression" dxfId="251" priority="32" stopIfTrue="1">
      <formula>$A$2="Sun"</formula>
    </cfRule>
  </conditionalFormatting>
  <conditionalFormatting sqref="A11:B14">
    <cfRule type="expression" dxfId="250" priority="33" stopIfTrue="1">
      <formula>LEN(TRIM($A$11))=0</formula>
    </cfRule>
    <cfRule type="expression" dxfId="249" priority="34" stopIfTrue="1">
      <formula>$A$2="Sun"</formula>
    </cfRule>
  </conditionalFormatting>
  <conditionalFormatting sqref="C3:D6">
    <cfRule type="expression" dxfId="248" priority="35" stopIfTrue="1">
      <formula>LEN(TRIM($C$3))=0</formula>
    </cfRule>
  </conditionalFormatting>
  <conditionalFormatting sqref="C11:D14">
    <cfRule type="expression" dxfId="247" priority="36" stopIfTrue="1">
      <formula>LEN(TRIM($C$11))=0</formula>
    </cfRule>
  </conditionalFormatting>
  <conditionalFormatting sqref="C7:D10">
    <cfRule type="expression" dxfId="246" priority="37" stopIfTrue="1">
      <formula>LEN(TRIM($C$7))=0</formula>
    </cfRule>
  </conditionalFormatting>
  <conditionalFormatting sqref="E11:F14">
    <cfRule type="expression" dxfId="245" priority="38" stopIfTrue="1">
      <formula>LEN(TRIM($E$11))=0</formula>
    </cfRule>
  </conditionalFormatting>
  <conditionalFormatting sqref="E7:F10">
    <cfRule type="expression" dxfId="244" priority="39" stopIfTrue="1">
      <formula>LEN(TRIM($E$7))=0</formula>
    </cfRule>
  </conditionalFormatting>
  <conditionalFormatting sqref="E3:F6">
    <cfRule type="expression" dxfId="243" priority="40" stopIfTrue="1">
      <formula>LEN(TRIM($E$3))=0</formula>
    </cfRule>
  </conditionalFormatting>
  <conditionalFormatting sqref="G11:H14">
    <cfRule type="expression" dxfId="242" priority="41" stopIfTrue="1">
      <formula>LEN(TRIM($G$11))=0</formula>
    </cfRule>
  </conditionalFormatting>
  <conditionalFormatting sqref="G7:H10">
    <cfRule type="expression" dxfId="241" priority="42" stopIfTrue="1">
      <formula>LEN(TRIM($G$7))=0</formula>
    </cfRule>
  </conditionalFormatting>
  <conditionalFormatting sqref="G3:H6">
    <cfRule type="expression" dxfId="240" priority="43" stopIfTrue="1">
      <formula>LEN(TRIM($G$3))=0</formula>
    </cfRule>
  </conditionalFormatting>
  <conditionalFormatting sqref="I11:J14">
    <cfRule type="expression" dxfId="239" priority="44" stopIfTrue="1">
      <formula>LEN(TRIM($I$11))=0</formula>
    </cfRule>
  </conditionalFormatting>
  <conditionalFormatting sqref="I7:J10">
    <cfRule type="expression" dxfId="238" priority="45" stopIfTrue="1">
      <formula>LEN(TRIM($I$7))=0</formula>
    </cfRule>
  </conditionalFormatting>
  <conditionalFormatting sqref="I3:J6">
    <cfRule type="expression" dxfId="237" priority="46" stopIfTrue="1">
      <formula>LEN(TRIM($I$3))=0</formula>
    </cfRule>
  </conditionalFormatting>
  <conditionalFormatting sqref="K11:L14">
    <cfRule type="expression" dxfId="236" priority="47" stopIfTrue="1">
      <formula>LEN(TRIM($K$11))=0</formula>
    </cfRule>
    <cfRule type="expression" dxfId="235" priority="48" stopIfTrue="1">
      <formula>$K$2="Sat"</formula>
    </cfRule>
  </conditionalFormatting>
  <conditionalFormatting sqref="K7:L10">
    <cfRule type="expression" dxfId="234" priority="49" stopIfTrue="1">
      <formula>LEN(TRIM($K$7))=0</formula>
    </cfRule>
    <cfRule type="expression" dxfId="233" priority="50" stopIfTrue="1">
      <formula>$K$2="Sat"</formula>
    </cfRule>
  </conditionalFormatting>
  <conditionalFormatting sqref="K3:L6">
    <cfRule type="expression" dxfId="232" priority="51" stopIfTrue="1">
      <formula>LEN(TRIM($K$3))=0</formula>
    </cfRule>
    <cfRule type="expression" dxfId="231" priority="52" stopIfTrue="1">
      <formula>$K$2="Sat"</formula>
    </cfRule>
  </conditionalFormatting>
  <conditionalFormatting sqref="A2:B2">
    <cfRule type="expression" dxfId="230" priority="53" stopIfTrue="1">
      <formula>$A$2="Sun"</formula>
    </cfRule>
  </conditionalFormatting>
  <conditionalFormatting sqref="M3:N6">
    <cfRule type="expression" dxfId="229" priority="54" stopIfTrue="1">
      <formula>LEN(TRIM($M$3))=0</formula>
    </cfRule>
  </conditionalFormatting>
  <conditionalFormatting sqref="M7:N10">
    <cfRule type="expression" dxfId="228" priority="55" stopIfTrue="1">
      <formula>LEN(TRIM($M$7))=0</formula>
    </cfRule>
  </conditionalFormatting>
  <conditionalFormatting sqref="M11:N14">
    <cfRule type="expression" dxfId="227" priority="56" stopIfTrue="1">
      <formula>LEN(TRIM($M$11))=0</formula>
    </cfRule>
  </conditionalFormatting>
  <hyperlinks>
    <hyperlink ref="A35" r:id="rId1" display="www.spreadsheet123.com/calendars-organisers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0" orientation="landscape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23</vt:i4>
      </vt:variant>
    </vt:vector>
  </HeadingPairs>
  <TitlesOfParts>
    <vt:vector size="38" baseType="lpstr">
      <vt:lpstr>Yearly Calendar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Settings</vt:lpstr>
      <vt:lpstr>EULA</vt:lpstr>
      <vt:lpstr>date_of_event</vt:lpstr>
      <vt:lpstr>date_of_per_event</vt:lpstr>
      <vt:lpstr>Day</vt:lpstr>
      <vt:lpstr>events</vt:lpstr>
      <vt:lpstr>month_list</vt:lpstr>
      <vt:lpstr>month_n</vt:lpstr>
      <vt:lpstr>personal_event</vt:lpstr>
      <vt:lpstr>personal_events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'Yearly Calendar'!Print_Area</vt:lpstr>
      <vt:lpstr>Start_Day</vt:lpstr>
      <vt:lpstr>Year</vt:lpstr>
    </vt:vector>
  </TitlesOfParts>
  <Manager/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Yearly Calendar with Holidays</dc:title>
  <dc:creator>www.spreadsheet123.com</dc:creator>
  <cp:keywords/>
  <dc:description>© 2013 Spreadsheet123 LTD. All rights reserved</dc:description>
  <cp:lastModifiedBy>Alex Bejanishvili</cp:lastModifiedBy>
  <cp:lastPrinted>2014-01-02T11:31:02Z</cp:lastPrinted>
  <dcterms:created xsi:type="dcterms:W3CDTF">2010-10-16T13:34:55Z</dcterms:created>
  <dcterms:modified xsi:type="dcterms:W3CDTF">2017-01-25T19:25:17Z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1.0.0</vt:lpwstr>
  </property>
</Properties>
</file>