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240" yWindow="120" windowWidth="20010" windowHeight="7665"/>
  </bookViews>
  <sheets>
    <sheet name="CC Pay Off Calculator" sheetId="1" r:id="rId1"/>
    <sheet name="Terms Of Use - EULA" sheetId="2" r:id="rId2"/>
    <sheet name="HELP" sheetId="3" r:id="rId3"/>
  </sheets>
  <definedNames>
    <definedName name="Add_Pay">OFFSET('CC Pay Off Calculator'!$N$56,2,0,MAX('CC Pay Off Calculator'!$A$57:'CC Pay Off Calculator'!$A$619),1)</definedName>
    <definedName name="Balance">OFFSET('CC Pay Off Calculator'!$E$56,2,0,MAX('CC Pay Off Calculator'!$A$57:'CC Pay Off Calculator'!$A$619),1)</definedName>
    <definedName name="Cash_Bal">OFFSET('CC Pay Off Calculator'!$D$56,2,0,MAX('CC Pay Off Calculator'!$A$57:'CC Pay Off Calculator'!$A$619),1)</definedName>
    <definedName name="Int_payment">OFFSET('CC Pay Off Calculator'!$M$56,2,0,MAX('CC Pay Off Calculator'!$A$57:'CC Pay Off Calculator'!$A$619),1)</definedName>
    <definedName name="Interest_Cash">'CC Pay Off Calculator'!$I$58:$I$617</definedName>
    <definedName name="Interest_Purchases">'CC Pay Off Calculator'!$H$58:$H$619</definedName>
    <definedName name="Limit">OFFSET('CC Pay Off Calculator'!$F$56,2,0,MAX('CC Pay Off Calculator'!$A$57:'CC Pay Off Calculator'!$A$619),1)</definedName>
    <definedName name="Min_Pay">OFFSET('CC Pay Off Calculator'!$P$56,2,0,MAX('CC Pay Off Calculator'!$A$57:'CC Pay Off Calculator'!$A$619),1)</definedName>
    <definedName name="Minimum">'CC Pay Off Calculator'!$E1*'CC Pay Off Calculator'!$D$24</definedName>
    <definedName name="Pay">IF('CC Pay Off Calculator'!$D$26="Minimum Only",1,0)</definedName>
    <definedName name="PPI">IF('CC Pay Off Calculator'!$D$34="From Balance",TRUE,FALSE)</definedName>
    <definedName name="Principal">OFFSET('CC Pay Off Calculator'!$L$56,2,0,MAX('CC Pay Off Calculator'!$A$57:'CC Pay Off Calculator'!$A$619),1)</definedName>
    <definedName name="_xlnm.Print_Area" localSheetId="0">'CC Pay Off Calculator'!$A$1:$Q$184</definedName>
    <definedName name="_xlnm.Print_Area" localSheetId="2">HELP!$A$1:$I$25,HELP!$A$27:$I$48</definedName>
    <definedName name="_xlnm.Print_Area" localSheetId="1">'Terms Of Use - EULA'!#REF!</definedName>
    <definedName name="Purchases">OFFSET('CC Pay Off Calculator'!$C$56,2,0,MAX('CC Pay Off Calculator'!$A$57:'CC Pay Off Calculator'!$A$619),1)</definedName>
    <definedName name="T_Interest">IF(Pay=1,0,'CC Pay Off Calculator'!$M1)</definedName>
    <definedName name="Total_Paid">SUM('CC Pay Off Calculator'!$P$58:$P$619)</definedName>
  </definedNames>
  <calcPr calcId="152511"/>
</workbook>
</file>

<file path=xl/calcChain.xml><?xml version="1.0" encoding="utf-8"?>
<calcChain xmlns="http://schemas.openxmlformats.org/spreadsheetml/2006/main">
  <c r="I2" i="3" l="1"/>
  <c r="I3" i="2"/>
  <c r="Q2" i="1"/>
  <c r="D16" i="1"/>
  <c r="D57" i="1"/>
  <c r="C57" i="1"/>
  <c r="E57" i="1" s="1"/>
  <c r="C58" i="1"/>
  <c r="D58" i="1"/>
  <c r="I58" i="1" l="1"/>
  <c r="H58" i="1"/>
  <c r="E58" i="1"/>
  <c r="B58" i="1"/>
  <c r="A58" i="1"/>
  <c r="F57" i="1"/>
  <c r="O58" i="1" l="1"/>
  <c r="N58" i="1"/>
  <c r="F58" i="1"/>
  <c r="M58" i="1"/>
  <c r="P58" i="1" s="1"/>
  <c r="D45" i="1" l="1"/>
  <c r="A59" i="1"/>
  <c r="B59" i="1"/>
  <c r="L58" i="1"/>
  <c r="D59" i="1" l="1"/>
  <c r="C59" i="1"/>
  <c r="E59" i="1" l="1"/>
  <c r="H59" i="1"/>
  <c r="I59" i="1"/>
  <c r="M59" i="1" l="1"/>
  <c r="O59" i="1"/>
  <c r="P59" i="1"/>
  <c r="F59" i="1"/>
  <c r="N59" i="1"/>
  <c r="A60" i="1" l="1"/>
  <c r="L59" i="1"/>
  <c r="B60" i="1"/>
  <c r="C60" i="1" l="1"/>
  <c r="D60" i="1"/>
  <c r="I60" i="1" l="1"/>
  <c r="E60" i="1"/>
  <c r="H60" i="1"/>
  <c r="M60" i="1" l="1"/>
  <c r="F60" i="1"/>
  <c r="O60" i="1"/>
  <c r="N60" i="1"/>
  <c r="P60" i="1" s="1"/>
  <c r="A61" i="1" l="1"/>
  <c r="B61" i="1"/>
  <c r="L60" i="1"/>
  <c r="C61" i="1" l="1"/>
  <c r="D61" i="1"/>
  <c r="I61" i="1" l="1"/>
  <c r="E61" i="1"/>
  <c r="H61" i="1"/>
  <c r="O61" i="1" l="1"/>
  <c r="F61" i="1"/>
  <c r="N61" i="1"/>
  <c r="P61" i="1"/>
  <c r="B62" i="1" s="1"/>
  <c r="M61" i="1"/>
  <c r="L61" i="1" l="1"/>
  <c r="A62" i="1"/>
  <c r="D62" i="1" l="1"/>
  <c r="C62" i="1"/>
  <c r="H62" i="1" l="1"/>
  <c r="E62" i="1"/>
  <c r="I62" i="1"/>
  <c r="O62" i="1" l="1"/>
  <c r="F62" i="1"/>
  <c r="N62" i="1"/>
  <c r="M62" i="1"/>
  <c r="P62" i="1" s="1"/>
  <c r="L62" i="1" l="1"/>
  <c r="B63" i="1"/>
  <c r="A63" i="1"/>
  <c r="C63" i="1" l="1"/>
  <c r="D63" i="1"/>
  <c r="I63" i="1" l="1"/>
  <c r="E63" i="1"/>
  <c r="H63" i="1"/>
  <c r="M63" i="1" s="1"/>
  <c r="O63" i="1" l="1"/>
  <c r="F63" i="1"/>
  <c r="N63" i="1"/>
  <c r="P63" i="1" s="1"/>
  <c r="B64" i="1" l="1"/>
  <c r="L63" i="1"/>
  <c r="A64" i="1"/>
  <c r="D64" i="1" l="1"/>
  <c r="C64" i="1"/>
  <c r="H64" i="1" l="1"/>
  <c r="E64" i="1"/>
  <c r="I64" i="1"/>
  <c r="N64" i="1" l="1"/>
  <c r="P64" i="1"/>
  <c r="A65" i="1" s="1"/>
  <c r="F64" i="1"/>
  <c r="O64" i="1"/>
  <c r="M64" i="1"/>
  <c r="L64" i="1" l="1"/>
  <c r="B65" i="1"/>
  <c r="C65" i="1" l="1"/>
  <c r="D65" i="1"/>
  <c r="H65" i="1" l="1"/>
  <c r="M65" i="1" s="1"/>
  <c r="E65" i="1"/>
  <c r="I65" i="1"/>
  <c r="F65" i="1" l="1"/>
  <c r="P65" i="1"/>
  <c r="A66" i="1" s="1"/>
  <c r="N65" i="1"/>
  <c r="O65" i="1"/>
  <c r="B66" i="1" l="1"/>
  <c r="L65" i="1"/>
  <c r="C66" i="1" l="1"/>
  <c r="D66" i="1"/>
  <c r="I66" i="1" l="1"/>
  <c r="E66" i="1"/>
  <c r="H66" i="1"/>
  <c r="M66" i="1" s="1"/>
  <c r="N66" i="1" l="1"/>
  <c r="P66" i="1" s="1"/>
  <c r="O66" i="1"/>
  <c r="F66" i="1"/>
  <c r="A67" i="1" l="1"/>
  <c r="B67" i="1"/>
  <c r="L66" i="1"/>
  <c r="C67" i="1" l="1"/>
  <c r="D67" i="1"/>
  <c r="E67" i="1" l="1"/>
  <c r="H67" i="1"/>
  <c r="I67" i="1"/>
  <c r="M67" i="1" l="1"/>
  <c r="N67" i="1"/>
  <c r="P67" i="1"/>
  <c r="A68" i="1" s="1"/>
  <c r="O67" i="1"/>
  <c r="F67" i="1"/>
  <c r="B68" i="1" l="1"/>
  <c r="L67" i="1"/>
  <c r="C68" i="1" l="1"/>
  <c r="D68" i="1"/>
  <c r="I68" i="1" l="1"/>
  <c r="H68" i="1"/>
  <c r="M68" i="1" s="1"/>
  <c r="E68" i="1"/>
  <c r="F68" i="1" l="1"/>
  <c r="N68" i="1"/>
  <c r="O68" i="1"/>
  <c r="P68" i="1"/>
  <c r="B69" i="1" s="1"/>
  <c r="L68" i="1" l="1"/>
  <c r="A69" i="1"/>
  <c r="C69" i="1" l="1"/>
  <c r="D69" i="1"/>
  <c r="I69" i="1" l="1"/>
  <c r="H69" i="1"/>
  <c r="M69" i="1" s="1"/>
  <c r="E69" i="1"/>
  <c r="O69" i="1" l="1"/>
  <c r="N69" i="1"/>
  <c r="F69" i="1"/>
  <c r="P69" i="1"/>
  <c r="B70" i="1" s="1"/>
  <c r="A70" i="1" l="1"/>
  <c r="L69" i="1"/>
  <c r="D70" i="1" l="1"/>
  <c r="C70" i="1"/>
  <c r="E70" i="1" l="1"/>
  <c r="H70" i="1"/>
  <c r="I70" i="1"/>
  <c r="M70" i="1" l="1"/>
  <c r="P70" i="1" s="1"/>
  <c r="N70" i="1"/>
  <c r="F70" i="1"/>
  <c r="O70" i="1"/>
  <c r="L70" i="1" l="1"/>
  <c r="B71" i="1"/>
  <c r="A71" i="1"/>
  <c r="C71" i="1" l="1"/>
  <c r="D71" i="1"/>
  <c r="I71" i="1" l="1"/>
  <c r="E71" i="1"/>
  <c r="H71" i="1"/>
  <c r="M71" i="1" s="1"/>
  <c r="F71" i="1" l="1"/>
  <c r="O71" i="1"/>
  <c r="N71" i="1"/>
  <c r="P71" i="1"/>
  <c r="B72" i="1" s="1"/>
  <c r="L71" i="1" l="1"/>
  <c r="A72" i="1"/>
  <c r="D72" i="1" l="1"/>
  <c r="C72" i="1"/>
  <c r="E72" i="1" l="1"/>
  <c r="H72" i="1"/>
  <c r="I72" i="1"/>
  <c r="O72" i="1" l="1"/>
  <c r="N72" i="1"/>
  <c r="F72" i="1"/>
  <c r="M72" i="1"/>
  <c r="P72" i="1" s="1"/>
  <c r="A73" i="1" l="1"/>
  <c r="B73" i="1"/>
  <c r="L72" i="1"/>
  <c r="C73" i="1" l="1"/>
  <c r="D73" i="1"/>
  <c r="I73" i="1" l="1"/>
  <c r="E73" i="1"/>
  <c r="H73" i="1"/>
  <c r="M73" i="1" s="1"/>
  <c r="F73" i="1" l="1"/>
  <c r="N73" i="1"/>
  <c r="P73" i="1" s="1"/>
  <c r="O73" i="1"/>
  <c r="L73" i="1" l="1"/>
  <c r="A74" i="1"/>
  <c r="B74" i="1"/>
  <c r="D74" i="1" l="1"/>
  <c r="C74" i="1"/>
  <c r="I74" i="1" l="1"/>
  <c r="E74" i="1"/>
  <c r="H74" i="1"/>
  <c r="M74" i="1" s="1"/>
  <c r="N74" i="1" l="1"/>
  <c r="P74" i="1" s="1"/>
  <c r="O74" i="1"/>
  <c r="F74" i="1"/>
  <c r="L74" i="1" l="1"/>
  <c r="B75" i="1"/>
  <c r="A75" i="1"/>
  <c r="D75" i="1" l="1"/>
  <c r="C75" i="1"/>
  <c r="H75" i="1" l="1"/>
  <c r="E75" i="1"/>
  <c r="I75" i="1"/>
  <c r="N75" i="1" l="1"/>
  <c r="O75" i="1"/>
  <c r="F75" i="1"/>
  <c r="M75" i="1"/>
  <c r="P75" i="1" s="1"/>
  <c r="A76" i="1" l="1"/>
  <c r="L75" i="1"/>
  <c r="B76" i="1"/>
  <c r="C76" i="1" l="1"/>
  <c r="D76" i="1"/>
  <c r="I76" i="1" l="1"/>
  <c r="E76" i="1"/>
  <c r="H76" i="1"/>
  <c r="M76" i="1" s="1"/>
  <c r="N76" i="1" l="1"/>
  <c r="P76" i="1"/>
  <c r="A77" i="1" s="1"/>
  <c r="O76" i="1"/>
  <c r="F76" i="1"/>
  <c r="B77" i="1" l="1"/>
  <c r="L76" i="1"/>
  <c r="D77" i="1" l="1"/>
  <c r="C77" i="1"/>
  <c r="I77" i="1" l="1"/>
  <c r="H77" i="1"/>
  <c r="E77" i="1"/>
  <c r="N77" i="1" l="1"/>
  <c r="O77" i="1"/>
  <c r="F77" i="1"/>
  <c r="M77" i="1"/>
  <c r="P77" i="1" s="1"/>
  <c r="B78" i="1" l="1"/>
  <c r="L77" i="1"/>
  <c r="A78" i="1"/>
  <c r="D78" i="1" l="1"/>
  <c r="C78" i="1"/>
  <c r="H78" i="1" l="1"/>
  <c r="E78" i="1"/>
  <c r="I78" i="1"/>
  <c r="F78" i="1" l="1"/>
  <c r="N78" i="1"/>
  <c r="P78" i="1"/>
  <c r="L78" i="1" s="1"/>
  <c r="O78" i="1"/>
  <c r="M78" i="1"/>
  <c r="C79" i="1" l="1"/>
  <c r="D79" i="1"/>
  <c r="A79" i="1"/>
  <c r="B79" i="1"/>
  <c r="I79" i="1" l="1"/>
  <c r="E79" i="1"/>
  <c r="H79" i="1"/>
  <c r="M79" i="1" s="1"/>
  <c r="O79" i="1" l="1"/>
  <c r="N79" i="1"/>
  <c r="F79" i="1"/>
  <c r="P79" i="1"/>
  <c r="B80" i="1" s="1"/>
  <c r="L79" i="1" l="1"/>
  <c r="A80" i="1"/>
  <c r="D80" i="1" l="1"/>
  <c r="C80" i="1"/>
  <c r="H80" i="1" l="1"/>
  <c r="E80" i="1"/>
  <c r="I80" i="1"/>
  <c r="O80" i="1" l="1"/>
  <c r="F80" i="1"/>
  <c r="N80" i="1"/>
  <c r="M80" i="1"/>
  <c r="P80" i="1" s="1"/>
  <c r="B81" i="1" l="1"/>
  <c r="A81" i="1"/>
  <c r="L80" i="1"/>
  <c r="C81" i="1" l="1"/>
  <c r="D81" i="1"/>
  <c r="I81" i="1" l="1"/>
  <c r="H81" i="1"/>
  <c r="M81" i="1" s="1"/>
  <c r="E81" i="1"/>
  <c r="O81" i="1" l="1"/>
  <c r="F81" i="1"/>
  <c r="N81" i="1"/>
  <c r="P81" i="1" s="1"/>
  <c r="L81" i="1" l="1"/>
  <c r="B82" i="1"/>
  <c r="A82" i="1"/>
  <c r="D82" i="1" l="1"/>
  <c r="C82" i="1"/>
  <c r="E82" i="1" l="1"/>
  <c r="H82" i="1"/>
  <c r="I82" i="1"/>
  <c r="M82" i="1" l="1"/>
  <c r="N82" i="1"/>
  <c r="O82" i="1"/>
  <c r="P82" i="1"/>
  <c r="A83" i="1" s="1"/>
  <c r="F82" i="1"/>
  <c r="B83" i="1" l="1"/>
  <c r="L82" i="1"/>
  <c r="C83" i="1" l="1"/>
  <c r="D83" i="1"/>
  <c r="I83" i="1" l="1"/>
  <c r="H83" i="1"/>
  <c r="E83" i="1"/>
  <c r="M83" i="1" l="1"/>
  <c r="F83" i="1"/>
  <c r="O83" i="1"/>
  <c r="N83" i="1"/>
  <c r="P83" i="1" s="1"/>
  <c r="L83" i="1" l="1"/>
  <c r="A84" i="1"/>
  <c r="B84" i="1"/>
  <c r="D84" i="1" l="1"/>
  <c r="C84" i="1"/>
  <c r="H84" i="1" l="1"/>
  <c r="E84" i="1"/>
  <c r="I84" i="1"/>
  <c r="F84" i="1" l="1"/>
  <c r="N84" i="1"/>
  <c r="O84" i="1"/>
  <c r="M84" i="1"/>
  <c r="P84" i="1" s="1"/>
  <c r="L84" i="1" l="1"/>
  <c r="A85" i="1"/>
  <c r="B85" i="1"/>
  <c r="C85" i="1" l="1"/>
  <c r="D85" i="1"/>
  <c r="I85" i="1" l="1"/>
  <c r="H85" i="1"/>
  <c r="M85" i="1" s="1"/>
  <c r="E85" i="1"/>
  <c r="F85" i="1" l="1"/>
  <c r="O85" i="1"/>
  <c r="N85" i="1"/>
  <c r="P85" i="1"/>
  <c r="L85" i="1" s="1"/>
  <c r="D86" i="1" l="1"/>
  <c r="C86" i="1"/>
  <c r="B86" i="1"/>
  <c r="A86" i="1"/>
  <c r="H86" i="1" l="1"/>
  <c r="E86" i="1"/>
  <c r="I86" i="1"/>
  <c r="F86" i="1" l="1"/>
  <c r="N86" i="1"/>
  <c r="O86" i="1"/>
  <c r="M86" i="1"/>
  <c r="P86" i="1" s="1"/>
  <c r="L86" i="1" l="1"/>
  <c r="B87" i="1"/>
  <c r="A87" i="1"/>
  <c r="D87" i="1" l="1"/>
  <c r="C87" i="1"/>
  <c r="I87" i="1" l="1"/>
  <c r="H87" i="1"/>
  <c r="M87" i="1" s="1"/>
  <c r="E87" i="1"/>
  <c r="A88" i="1" l="1"/>
  <c r="N87" i="1"/>
  <c r="O87" i="1"/>
  <c r="P87" i="1"/>
  <c r="F87" i="1"/>
  <c r="L87" i="1"/>
  <c r="B88" i="1"/>
  <c r="C88" i="1" l="1"/>
  <c r="D88" i="1"/>
  <c r="E88" i="1" l="1"/>
  <c r="H88" i="1"/>
  <c r="I88" i="1"/>
  <c r="M88" i="1" l="1"/>
  <c r="O88" i="1"/>
  <c r="N88" i="1"/>
  <c r="P88" i="1"/>
  <c r="L88" i="1" s="1"/>
  <c r="F88" i="1"/>
  <c r="C89" i="1" l="1"/>
  <c r="D89" i="1"/>
  <c r="A89" i="1"/>
  <c r="B89" i="1"/>
  <c r="I89" i="1" l="1"/>
  <c r="H89" i="1"/>
  <c r="E89" i="1"/>
  <c r="M89" i="1" l="1"/>
  <c r="N89" i="1"/>
  <c r="O89" i="1"/>
  <c r="P89" i="1"/>
  <c r="B90" i="1" s="1"/>
  <c r="F89" i="1"/>
  <c r="A90" i="1" l="1"/>
  <c r="L89" i="1"/>
  <c r="D90" i="1" l="1"/>
  <c r="C90" i="1"/>
  <c r="E90" i="1" l="1"/>
  <c r="H90" i="1"/>
  <c r="I90" i="1"/>
  <c r="M90" i="1" l="1"/>
  <c r="O90" i="1"/>
  <c r="N90" i="1"/>
  <c r="P90" i="1"/>
  <c r="A91" i="1" s="1"/>
  <c r="F90" i="1"/>
  <c r="L90" i="1" l="1"/>
  <c r="B91" i="1"/>
  <c r="C91" i="1" l="1"/>
  <c r="D91" i="1"/>
  <c r="I91" i="1" l="1"/>
  <c r="E91" i="1"/>
  <c r="H91" i="1"/>
  <c r="M91" i="1" s="1"/>
  <c r="N91" i="1" l="1"/>
  <c r="P91" i="1" s="1"/>
  <c r="O91" i="1"/>
  <c r="F91" i="1"/>
  <c r="A92" i="1" l="1"/>
  <c r="B92" i="1"/>
  <c r="L91" i="1"/>
  <c r="D92" i="1" l="1"/>
  <c r="C92" i="1"/>
  <c r="I92" i="1" l="1"/>
  <c r="E92" i="1"/>
  <c r="H92" i="1"/>
  <c r="M92" i="1" s="1"/>
  <c r="F92" i="1" l="1"/>
  <c r="O92" i="1"/>
  <c r="N92" i="1"/>
  <c r="P92" i="1"/>
  <c r="L92" i="1" s="1"/>
  <c r="D93" i="1" l="1"/>
  <c r="C93" i="1"/>
  <c r="A93" i="1"/>
  <c r="B93" i="1"/>
  <c r="H93" i="1" l="1"/>
  <c r="E93" i="1"/>
  <c r="I93" i="1"/>
  <c r="O93" i="1" l="1"/>
  <c r="F93" i="1"/>
  <c r="N93" i="1"/>
  <c r="P93" i="1"/>
  <c r="A94" i="1" s="1"/>
  <c r="M93" i="1"/>
  <c r="L93" i="1" l="1"/>
  <c r="B94" i="1"/>
  <c r="C94" i="1" l="1"/>
  <c r="D94" i="1"/>
  <c r="I94" i="1" l="1"/>
  <c r="H94" i="1"/>
  <c r="M94" i="1" s="1"/>
  <c r="E94" i="1"/>
  <c r="F94" i="1" l="1"/>
  <c r="O94" i="1"/>
  <c r="N94" i="1"/>
  <c r="P94" i="1"/>
  <c r="L94" i="1" s="1"/>
  <c r="D95" i="1" l="1"/>
  <c r="C95" i="1"/>
  <c r="A95" i="1"/>
  <c r="B95" i="1"/>
  <c r="E95" i="1" l="1"/>
  <c r="H95" i="1"/>
  <c r="I95" i="1"/>
  <c r="M95" i="1" l="1"/>
  <c r="O95" i="1"/>
  <c r="F95" i="1"/>
  <c r="N95" i="1"/>
  <c r="P95" i="1"/>
  <c r="B96" i="1" s="1"/>
  <c r="L95" i="1" l="1"/>
  <c r="A96" i="1"/>
  <c r="C96" i="1" l="1"/>
  <c r="D96" i="1"/>
  <c r="I96" i="1" l="1"/>
  <c r="E96" i="1"/>
  <c r="H96" i="1"/>
  <c r="M96" i="1" s="1"/>
  <c r="N96" i="1" l="1"/>
  <c r="O96" i="1"/>
  <c r="P96" i="1"/>
  <c r="L96" i="1" s="1"/>
  <c r="F96" i="1"/>
  <c r="D97" i="1" l="1"/>
  <c r="C97" i="1"/>
  <c r="A97" i="1"/>
  <c r="B97" i="1"/>
  <c r="E97" i="1" l="1"/>
  <c r="H97" i="1"/>
  <c r="I97" i="1"/>
  <c r="M97" i="1" l="1"/>
  <c r="O97" i="1"/>
  <c r="F97" i="1"/>
  <c r="N97" i="1"/>
  <c r="P97" i="1"/>
  <c r="B98" i="1" s="1"/>
  <c r="L97" i="1" l="1"/>
  <c r="A98" i="1"/>
  <c r="C98" i="1" l="1"/>
  <c r="D98" i="1"/>
  <c r="I98" i="1" l="1"/>
  <c r="E98" i="1"/>
  <c r="H98" i="1"/>
  <c r="M98" i="1" s="1"/>
  <c r="N98" i="1" l="1"/>
  <c r="F98" i="1"/>
  <c r="O98" i="1"/>
  <c r="P98" i="1"/>
  <c r="B99" i="1" s="1"/>
  <c r="L98" i="1" l="1"/>
  <c r="A99" i="1"/>
  <c r="D99" i="1" l="1"/>
  <c r="C99" i="1"/>
  <c r="E99" i="1" l="1"/>
  <c r="H99" i="1"/>
  <c r="I99" i="1"/>
  <c r="M99" i="1" l="1"/>
  <c r="N99" i="1"/>
  <c r="P99" i="1"/>
  <c r="A100" i="1" s="1"/>
  <c r="F99" i="1"/>
  <c r="O99" i="1"/>
  <c r="B100" i="1" l="1"/>
  <c r="L99" i="1"/>
  <c r="C100" i="1" l="1"/>
  <c r="D100" i="1"/>
  <c r="I100" i="1" l="1"/>
  <c r="H100" i="1"/>
  <c r="M100" i="1" s="1"/>
  <c r="E100" i="1"/>
  <c r="N100" i="1" l="1"/>
  <c r="O100" i="1"/>
  <c r="F100" i="1"/>
  <c r="P100" i="1"/>
  <c r="L100" i="1" s="1"/>
  <c r="D101" i="1" l="1"/>
  <c r="C101" i="1"/>
  <c r="A101" i="1"/>
  <c r="B101" i="1"/>
  <c r="H101" i="1" l="1"/>
  <c r="E101" i="1"/>
  <c r="I101" i="1"/>
  <c r="F101" i="1" l="1"/>
  <c r="N101" i="1"/>
  <c r="O101" i="1"/>
  <c r="M101" i="1"/>
  <c r="P101" i="1" s="1"/>
  <c r="B102" i="1" l="1"/>
  <c r="A102" i="1"/>
  <c r="L101" i="1"/>
  <c r="C102" i="1" l="1"/>
  <c r="D102" i="1"/>
  <c r="I102" i="1" l="1"/>
  <c r="H102" i="1"/>
  <c r="M102" i="1" s="1"/>
  <c r="E102" i="1"/>
  <c r="F102" i="1" l="1"/>
  <c r="N102" i="1"/>
  <c r="O102" i="1"/>
  <c r="P102" i="1"/>
  <c r="L102" i="1" s="1"/>
  <c r="D103" i="1" l="1"/>
  <c r="C103" i="1"/>
  <c r="A103" i="1"/>
  <c r="B103" i="1"/>
  <c r="E103" i="1" l="1"/>
  <c r="H103" i="1"/>
  <c r="I103" i="1"/>
  <c r="M103" i="1" l="1"/>
  <c r="F103" i="1"/>
  <c r="N103" i="1"/>
  <c r="O103" i="1"/>
  <c r="P103" i="1"/>
  <c r="B104" i="1" s="1"/>
  <c r="L103" i="1" l="1"/>
  <c r="A104" i="1"/>
  <c r="C104" i="1" l="1"/>
  <c r="D104" i="1"/>
  <c r="I104" i="1" l="1"/>
  <c r="E104" i="1"/>
  <c r="H104" i="1"/>
  <c r="M104" i="1" s="1"/>
  <c r="O104" i="1" l="1"/>
  <c r="N104" i="1"/>
  <c r="P104" i="1" s="1"/>
  <c r="F104" i="1"/>
  <c r="A105" i="1" l="1"/>
  <c r="L104" i="1"/>
  <c r="B105" i="1"/>
  <c r="D105" i="1" l="1"/>
  <c r="C105" i="1"/>
  <c r="H105" i="1" l="1"/>
  <c r="M105" i="1" s="1"/>
  <c r="E105" i="1"/>
  <c r="I105" i="1"/>
  <c r="O105" i="1" l="1"/>
  <c r="N105" i="1"/>
  <c r="P105" i="1"/>
  <c r="L105" i="1" s="1"/>
  <c r="F105" i="1"/>
  <c r="D106" i="1" l="1"/>
  <c r="C106" i="1"/>
  <c r="B106" i="1"/>
  <c r="A106" i="1"/>
  <c r="E106" i="1" l="1"/>
  <c r="H106" i="1"/>
  <c r="I106" i="1"/>
  <c r="M106" i="1" l="1"/>
  <c r="O106" i="1"/>
  <c r="N106" i="1"/>
  <c r="P106" i="1"/>
  <c r="L106" i="1" s="1"/>
  <c r="F106" i="1"/>
  <c r="C107" i="1" l="1"/>
  <c r="D107" i="1"/>
  <c r="A107" i="1"/>
  <c r="B107" i="1"/>
  <c r="I107" i="1" l="1"/>
  <c r="E107" i="1"/>
  <c r="H107" i="1"/>
  <c r="M107" i="1" s="1"/>
  <c r="N107" i="1" l="1"/>
  <c r="P107" i="1"/>
  <c r="A108" i="1" s="1"/>
  <c r="F107" i="1"/>
  <c r="O107" i="1"/>
  <c r="L107" i="1" l="1"/>
  <c r="B108" i="1"/>
  <c r="D108" i="1" l="1"/>
  <c r="C108" i="1"/>
  <c r="H108" i="1" l="1"/>
  <c r="E108" i="1"/>
  <c r="I108" i="1"/>
  <c r="O108" i="1" l="1"/>
  <c r="N108" i="1"/>
  <c r="P108" i="1"/>
  <c r="L108" i="1" s="1"/>
  <c r="F108" i="1"/>
  <c r="M108" i="1"/>
  <c r="C109" i="1" l="1"/>
  <c r="D109" i="1"/>
  <c r="A109" i="1"/>
  <c r="B109" i="1"/>
  <c r="I109" i="1" l="1"/>
  <c r="H109" i="1"/>
  <c r="M109" i="1" s="1"/>
  <c r="E109" i="1"/>
  <c r="O109" i="1" l="1"/>
  <c r="N109" i="1"/>
  <c r="P109" i="1"/>
  <c r="A110" i="1" s="1"/>
  <c r="F109" i="1"/>
  <c r="L109" i="1" l="1"/>
  <c r="B110" i="1"/>
  <c r="C110" i="1" l="1"/>
  <c r="D110" i="1"/>
  <c r="I110" i="1" l="1"/>
  <c r="H110" i="1"/>
  <c r="E110" i="1"/>
  <c r="F110" i="1" l="1"/>
  <c r="N110" i="1"/>
  <c r="O110" i="1"/>
  <c r="M110" i="1"/>
  <c r="P110" i="1" s="1"/>
  <c r="L110" i="1" l="1"/>
  <c r="A111" i="1"/>
  <c r="B111" i="1"/>
  <c r="D111" i="1" l="1"/>
  <c r="C111" i="1"/>
  <c r="H111" i="1" l="1"/>
  <c r="E111" i="1"/>
  <c r="I111" i="1"/>
  <c r="O111" i="1" l="1"/>
  <c r="N111" i="1"/>
  <c r="F111" i="1"/>
  <c r="M111" i="1"/>
  <c r="P111" i="1" s="1"/>
  <c r="A112" i="1" l="1"/>
  <c r="B112" i="1"/>
  <c r="L111" i="1"/>
  <c r="C112" i="1" l="1"/>
  <c r="D112" i="1"/>
  <c r="I112" i="1" l="1"/>
  <c r="E112" i="1"/>
  <c r="H112" i="1"/>
  <c r="M112" i="1" s="1"/>
  <c r="N112" i="1" l="1"/>
  <c r="O112" i="1"/>
  <c r="P112" i="1"/>
  <c r="B113" i="1" s="1"/>
  <c r="F112" i="1"/>
  <c r="A113" i="1" l="1"/>
  <c r="L112" i="1"/>
  <c r="D113" i="1" l="1"/>
  <c r="C113" i="1"/>
  <c r="H113" i="1" l="1"/>
  <c r="M113" i="1" s="1"/>
  <c r="E113" i="1"/>
  <c r="I113" i="1"/>
  <c r="O113" i="1" l="1"/>
  <c r="F113" i="1"/>
  <c r="N113" i="1"/>
  <c r="P113" i="1" s="1"/>
  <c r="L113" i="1" l="1"/>
  <c r="B114" i="1"/>
  <c r="A114" i="1"/>
  <c r="D114" i="1" l="1"/>
  <c r="C114" i="1"/>
  <c r="E114" i="1" l="1"/>
  <c r="H114" i="1"/>
  <c r="I114" i="1"/>
  <c r="M114" i="1" l="1"/>
  <c r="F114" i="1"/>
  <c r="N114" i="1"/>
  <c r="P114" i="1"/>
  <c r="A115" i="1" s="1"/>
  <c r="O114" i="1"/>
  <c r="L114" i="1" l="1"/>
  <c r="B115" i="1"/>
  <c r="C115" i="1" l="1"/>
  <c r="D115" i="1"/>
  <c r="I115" i="1" l="1"/>
  <c r="H115" i="1"/>
  <c r="E115" i="1"/>
  <c r="M115" i="1" l="1"/>
  <c r="O115" i="1"/>
  <c r="N115" i="1"/>
  <c r="P115" i="1"/>
  <c r="B116" i="1" s="1"/>
  <c r="F115" i="1"/>
  <c r="L115" i="1" l="1"/>
  <c r="A116" i="1"/>
  <c r="D116" i="1" l="1"/>
  <c r="C116" i="1"/>
  <c r="H116" i="1" l="1"/>
  <c r="E116" i="1"/>
  <c r="I116" i="1"/>
  <c r="O116" i="1" l="1"/>
  <c r="N116" i="1"/>
  <c r="F116" i="1"/>
  <c r="P116" i="1"/>
  <c r="A117" i="1" s="1"/>
  <c r="M116" i="1"/>
  <c r="B117" i="1" l="1"/>
  <c r="L116" i="1"/>
  <c r="C117" i="1" l="1"/>
  <c r="D117" i="1"/>
  <c r="I117" i="1" l="1"/>
  <c r="E117" i="1"/>
  <c r="H117" i="1"/>
  <c r="M117" i="1" s="1"/>
  <c r="N117" i="1" l="1"/>
  <c r="O117" i="1"/>
  <c r="P117" i="1"/>
  <c r="L117" i="1" s="1"/>
  <c r="F117" i="1"/>
  <c r="D118" i="1" l="1"/>
  <c r="C118" i="1"/>
  <c r="B118" i="1"/>
  <c r="A118" i="1"/>
  <c r="H118" i="1" l="1"/>
  <c r="E118" i="1"/>
  <c r="I118" i="1"/>
  <c r="N118" i="1" l="1"/>
  <c r="F118" i="1"/>
  <c r="O118" i="1"/>
  <c r="M118" i="1"/>
  <c r="P118" i="1" s="1"/>
  <c r="L118" i="1" l="1"/>
  <c r="A119" i="1"/>
  <c r="B119" i="1"/>
  <c r="C119" i="1" l="1"/>
  <c r="D119" i="1"/>
  <c r="I119" i="1" l="1"/>
  <c r="H119" i="1"/>
  <c r="M119" i="1" s="1"/>
  <c r="E119" i="1"/>
  <c r="O119" i="1" l="1"/>
  <c r="F119" i="1"/>
  <c r="N119" i="1"/>
  <c r="P119" i="1" s="1"/>
  <c r="L119" i="1" l="1"/>
  <c r="A120" i="1"/>
  <c r="B120" i="1"/>
  <c r="D120" i="1" l="1"/>
  <c r="C120" i="1"/>
  <c r="E120" i="1" l="1"/>
  <c r="H120" i="1"/>
  <c r="I120" i="1"/>
  <c r="M120" i="1" l="1"/>
  <c r="N120" i="1"/>
  <c r="O120" i="1"/>
  <c r="P120" i="1"/>
  <c r="B121" i="1" s="1"/>
  <c r="F120" i="1"/>
  <c r="A121" i="1" l="1"/>
  <c r="L120" i="1"/>
  <c r="C121" i="1" l="1"/>
  <c r="D121" i="1"/>
  <c r="I121" i="1" l="1"/>
  <c r="H121" i="1"/>
  <c r="M121" i="1" s="1"/>
  <c r="E121" i="1"/>
  <c r="N121" i="1" l="1"/>
  <c r="P121" i="1" s="1"/>
  <c r="O121" i="1"/>
  <c r="F121" i="1"/>
  <c r="L121" i="1" l="1"/>
  <c r="A122" i="1"/>
  <c r="B122" i="1"/>
  <c r="D122" i="1" l="1"/>
  <c r="C122" i="1"/>
  <c r="E122" i="1" l="1"/>
  <c r="H122" i="1"/>
  <c r="I122" i="1"/>
  <c r="M122" i="1" l="1"/>
  <c r="O122" i="1"/>
  <c r="F122" i="1"/>
  <c r="N122" i="1"/>
  <c r="P122" i="1" s="1"/>
  <c r="B123" i="1" l="1"/>
  <c r="L122" i="1"/>
  <c r="A123" i="1"/>
  <c r="C123" i="1" l="1"/>
  <c r="D123" i="1"/>
  <c r="I123" i="1" l="1"/>
  <c r="E123" i="1"/>
  <c r="H123" i="1"/>
  <c r="M123" i="1" s="1"/>
  <c r="O123" i="1" l="1"/>
  <c r="P123" i="1"/>
  <c r="L123" i="1" s="1"/>
  <c r="F123" i="1"/>
  <c r="N123" i="1"/>
  <c r="D124" i="1" l="1"/>
  <c r="C124" i="1"/>
  <c r="B124" i="1"/>
  <c r="A124" i="1"/>
  <c r="H124" i="1" l="1"/>
  <c r="E124" i="1"/>
  <c r="I124" i="1"/>
  <c r="O124" i="1" l="1"/>
  <c r="F124" i="1"/>
  <c r="N124" i="1"/>
  <c r="M124" i="1"/>
  <c r="P124" i="1" s="1"/>
  <c r="L124" i="1" l="1"/>
  <c r="A125" i="1"/>
  <c r="B125" i="1"/>
  <c r="D125" i="1" l="1"/>
  <c r="C125" i="1"/>
  <c r="E125" i="1" l="1"/>
  <c r="H125" i="1"/>
  <c r="I125" i="1"/>
  <c r="M125" i="1" l="1"/>
  <c r="N125" i="1"/>
  <c r="O125" i="1"/>
  <c r="P125" i="1"/>
  <c r="A126" i="1" s="1"/>
  <c r="F125" i="1"/>
  <c r="L125" i="1" l="1"/>
  <c r="B126" i="1"/>
  <c r="C126" i="1" l="1"/>
  <c r="D126" i="1"/>
  <c r="H126" i="1" l="1"/>
  <c r="E126" i="1"/>
  <c r="I126" i="1"/>
  <c r="M126" i="1" l="1"/>
  <c r="O126" i="1"/>
  <c r="N126" i="1"/>
  <c r="P126" i="1" s="1"/>
  <c r="F126" i="1"/>
  <c r="B127" i="1" l="1"/>
  <c r="L126" i="1"/>
  <c r="A127" i="1"/>
  <c r="C127" i="1" l="1"/>
  <c r="D127" i="1"/>
  <c r="I127" i="1" l="1"/>
  <c r="H127" i="1"/>
  <c r="M127" i="1" s="1"/>
  <c r="E127" i="1"/>
  <c r="O127" i="1" l="1"/>
  <c r="F127" i="1"/>
  <c r="N127" i="1"/>
  <c r="P127" i="1" s="1"/>
  <c r="A128" i="1" l="1"/>
  <c r="B128" i="1"/>
  <c r="L127" i="1"/>
  <c r="D128" i="1" l="1"/>
  <c r="C128" i="1"/>
  <c r="I128" i="1" l="1"/>
  <c r="E128" i="1"/>
  <c r="H128" i="1"/>
  <c r="M128" i="1" s="1"/>
  <c r="F128" i="1" l="1"/>
  <c r="N128" i="1"/>
  <c r="O128" i="1"/>
  <c r="P128" i="1"/>
  <c r="B129" i="1" s="1"/>
  <c r="A129" i="1" l="1"/>
  <c r="L128" i="1"/>
  <c r="D129" i="1" l="1"/>
  <c r="C129" i="1"/>
  <c r="H129" i="1" l="1"/>
  <c r="E129" i="1"/>
  <c r="I129" i="1"/>
  <c r="F129" i="1" l="1"/>
  <c r="O129" i="1"/>
  <c r="N129" i="1"/>
  <c r="P129" i="1" s="1"/>
  <c r="M129" i="1"/>
  <c r="L129" i="1" l="1"/>
  <c r="B130" i="1"/>
  <c r="A130" i="1"/>
  <c r="C130" i="1" l="1"/>
  <c r="D130" i="1"/>
  <c r="I130" i="1" l="1"/>
  <c r="E130" i="1"/>
  <c r="H130" i="1"/>
  <c r="M130" i="1" s="1"/>
  <c r="N130" i="1" l="1"/>
  <c r="P130" i="1"/>
  <c r="B131" i="1" s="1"/>
  <c r="O130" i="1"/>
  <c r="F130" i="1"/>
  <c r="A131" i="1" l="1"/>
  <c r="L130" i="1"/>
  <c r="D131" i="1" l="1"/>
  <c r="C131" i="1"/>
  <c r="H131" i="1" l="1"/>
  <c r="E131" i="1"/>
  <c r="I131" i="1"/>
  <c r="O131" i="1" l="1"/>
  <c r="F131" i="1"/>
  <c r="N131" i="1"/>
  <c r="M131" i="1"/>
  <c r="P131" i="1" s="1"/>
  <c r="L131" i="1" l="1"/>
  <c r="B132" i="1"/>
  <c r="A132" i="1"/>
  <c r="D132" i="1" l="1"/>
  <c r="C132" i="1"/>
  <c r="H132" i="1" l="1"/>
  <c r="E132" i="1"/>
  <c r="I132" i="1"/>
  <c r="N132" i="1" l="1"/>
  <c r="F132" i="1"/>
  <c r="O132" i="1"/>
  <c r="M132" i="1"/>
  <c r="P132" i="1" s="1"/>
  <c r="A133" i="1" l="1"/>
  <c r="L132" i="1"/>
  <c r="B133" i="1"/>
  <c r="C133" i="1" l="1"/>
  <c r="D133" i="1"/>
  <c r="H133" i="1" l="1"/>
  <c r="E133" i="1"/>
  <c r="I133" i="1"/>
  <c r="N133" i="1" l="1"/>
  <c r="O133" i="1"/>
  <c r="F133" i="1"/>
  <c r="P133" i="1"/>
  <c r="A134" i="1" s="1"/>
  <c r="M133" i="1"/>
  <c r="L133" i="1" l="1"/>
  <c r="B134" i="1"/>
  <c r="C134" i="1" l="1"/>
  <c r="D134" i="1"/>
  <c r="H134" i="1" l="1"/>
  <c r="E134" i="1"/>
  <c r="I134" i="1"/>
  <c r="F134" i="1" l="1"/>
  <c r="O134" i="1"/>
  <c r="N134" i="1"/>
  <c r="M134" i="1"/>
  <c r="P134" i="1" s="1"/>
  <c r="B135" i="1" l="1"/>
  <c r="A135" i="1"/>
  <c r="L134" i="1"/>
  <c r="C135" i="1" l="1"/>
  <c r="D135" i="1"/>
  <c r="I135" i="1" l="1"/>
  <c r="E135" i="1"/>
  <c r="H135" i="1"/>
  <c r="M135" i="1" s="1"/>
  <c r="N135" i="1" l="1"/>
  <c r="P135" i="1"/>
  <c r="A136" i="1" s="1"/>
  <c r="O135" i="1"/>
  <c r="F135" i="1"/>
  <c r="L135" i="1" l="1"/>
  <c r="B136" i="1"/>
  <c r="C136" i="1" l="1"/>
  <c r="D136" i="1"/>
  <c r="I136" i="1" l="1"/>
  <c r="H136" i="1"/>
  <c r="M136" i="1" s="1"/>
  <c r="E136" i="1"/>
  <c r="F136" i="1" l="1"/>
  <c r="O136" i="1"/>
  <c r="N136" i="1"/>
  <c r="P136" i="1" s="1"/>
  <c r="A137" i="1" l="1"/>
  <c r="B137" i="1"/>
  <c r="L136" i="1"/>
  <c r="D137" i="1" l="1"/>
  <c r="C137" i="1"/>
  <c r="E137" i="1" l="1"/>
  <c r="H137" i="1"/>
  <c r="I137" i="1"/>
  <c r="M137" i="1" l="1"/>
  <c r="P137" i="1" s="1"/>
  <c r="N137" i="1"/>
  <c r="O137" i="1"/>
  <c r="F137" i="1"/>
  <c r="L137" i="1" l="1"/>
  <c r="A138" i="1"/>
  <c r="B138" i="1"/>
  <c r="C138" i="1" l="1"/>
  <c r="D138" i="1"/>
  <c r="E138" i="1" l="1"/>
  <c r="H138" i="1"/>
  <c r="M138" i="1" s="1"/>
  <c r="I138" i="1"/>
  <c r="O138" i="1" l="1"/>
  <c r="F138" i="1"/>
  <c r="N138" i="1"/>
  <c r="P138" i="1" s="1"/>
  <c r="A139" i="1" l="1"/>
  <c r="B139" i="1"/>
  <c r="L138" i="1"/>
  <c r="C139" i="1" l="1"/>
  <c r="D139" i="1"/>
  <c r="I139" i="1" l="1"/>
  <c r="H139" i="1"/>
  <c r="E139" i="1"/>
  <c r="F139" i="1" l="1"/>
  <c r="O139" i="1"/>
  <c r="N139" i="1"/>
  <c r="M139" i="1"/>
  <c r="P139" i="1" s="1"/>
  <c r="L139" i="1" l="1"/>
  <c r="A140" i="1"/>
  <c r="B140" i="1"/>
  <c r="D140" i="1" l="1"/>
  <c r="C140" i="1"/>
  <c r="H140" i="1" l="1"/>
  <c r="E140" i="1"/>
  <c r="I140" i="1"/>
  <c r="N140" i="1" l="1"/>
  <c r="O140" i="1"/>
  <c r="F140" i="1"/>
  <c r="M140" i="1"/>
  <c r="P140" i="1" s="1"/>
  <c r="B141" i="1" l="1"/>
  <c r="A141" i="1"/>
  <c r="L140" i="1"/>
  <c r="D141" i="1" l="1"/>
  <c r="C141" i="1"/>
  <c r="E141" i="1" l="1"/>
  <c r="H141" i="1"/>
  <c r="I141" i="1"/>
  <c r="M141" i="1" l="1"/>
  <c r="P141" i="1" s="1"/>
  <c r="N141" i="1"/>
  <c r="O141" i="1"/>
  <c r="F141" i="1"/>
  <c r="L141" i="1" l="1"/>
  <c r="B142" i="1"/>
  <c r="A142" i="1"/>
  <c r="C142" i="1" l="1"/>
  <c r="D142" i="1"/>
  <c r="I142" i="1" l="1"/>
  <c r="E142" i="1"/>
  <c r="H142" i="1"/>
  <c r="M142" i="1" s="1"/>
  <c r="P142" i="1" l="1"/>
  <c r="A143" i="1" s="1"/>
  <c r="F142" i="1"/>
  <c r="O142" i="1"/>
  <c r="N142" i="1"/>
  <c r="B143" i="1" l="1"/>
  <c r="L142" i="1"/>
  <c r="C143" i="1" l="1"/>
  <c r="D143" i="1"/>
  <c r="E143" i="1" l="1"/>
  <c r="H143" i="1"/>
  <c r="I143" i="1"/>
  <c r="N143" i="1" l="1"/>
  <c r="O143" i="1"/>
  <c r="F143" i="1"/>
  <c r="P143" i="1"/>
  <c r="A144" i="1" s="1"/>
  <c r="M143" i="1"/>
  <c r="L143" i="1" l="1"/>
  <c r="B144" i="1"/>
  <c r="C144" i="1" l="1"/>
  <c r="D144" i="1"/>
  <c r="H144" i="1" l="1"/>
  <c r="M144" i="1" s="1"/>
  <c r="E144" i="1"/>
  <c r="I144" i="1"/>
  <c r="N144" i="1" l="1"/>
  <c r="P144" i="1" s="1"/>
  <c r="O144" i="1"/>
  <c r="F144" i="1"/>
  <c r="B145" i="1" l="1"/>
  <c r="L144" i="1"/>
  <c r="A145" i="1"/>
  <c r="C145" i="1" l="1"/>
  <c r="D145" i="1"/>
  <c r="I145" i="1" l="1"/>
  <c r="E145" i="1"/>
  <c r="H145" i="1"/>
  <c r="M145" i="1" s="1"/>
  <c r="F145" i="1" l="1"/>
  <c r="O145" i="1"/>
  <c r="N145" i="1"/>
  <c r="P145" i="1"/>
  <c r="A146" i="1" s="1"/>
  <c r="L145" i="1" l="1"/>
  <c r="B146" i="1"/>
  <c r="D146" i="1" l="1"/>
  <c r="C146" i="1"/>
  <c r="I146" i="1" l="1"/>
  <c r="E146" i="1"/>
  <c r="H146" i="1"/>
  <c r="M146" i="1" s="1"/>
  <c r="O146" i="1" l="1"/>
  <c r="P146" i="1"/>
  <c r="A147" i="1" s="1"/>
  <c r="N146" i="1"/>
  <c r="F146" i="1"/>
  <c r="L146" i="1" l="1"/>
  <c r="B147" i="1"/>
  <c r="D147" i="1" l="1"/>
  <c r="C147" i="1"/>
  <c r="I147" i="1" l="1"/>
  <c r="H147" i="1"/>
  <c r="M147" i="1" s="1"/>
  <c r="E147" i="1"/>
  <c r="O147" i="1" l="1"/>
  <c r="F147" i="1"/>
  <c r="N147" i="1"/>
  <c r="P147" i="1" s="1"/>
  <c r="B148" i="1" l="1"/>
  <c r="L147" i="1"/>
  <c r="A148" i="1"/>
  <c r="D148" i="1" l="1"/>
  <c r="C148" i="1"/>
  <c r="H148" i="1" l="1"/>
  <c r="E148" i="1"/>
  <c r="I148" i="1"/>
  <c r="F148" i="1" l="1"/>
  <c r="O148" i="1"/>
  <c r="N148" i="1"/>
  <c r="M148" i="1"/>
  <c r="P148" i="1" s="1"/>
  <c r="A149" i="1" l="1"/>
  <c r="B149" i="1"/>
  <c r="L148" i="1"/>
  <c r="D149" i="1" l="1"/>
  <c r="C149" i="1"/>
  <c r="E149" i="1" l="1"/>
  <c r="H149" i="1"/>
  <c r="I149" i="1"/>
  <c r="O149" i="1" l="1"/>
  <c r="N149" i="1"/>
  <c r="F149" i="1"/>
  <c r="M149" i="1"/>
  <c r="P149" i="1" s="1"/>
  <c r="A150" i="1" l="1"/>
  <c r="L149" i="1"/>
  <c r="B150" i="1"/>
  <c r="C150" i="1" l="1"/>
  <c r="D150" i="1"/>
  <c r="H150" i="1" l="1"/>
  <c r="M150" i="1" s="1"/>
  <c r="E150" i="1"/>
  <c r="I150" i="1"/>
  <c r="N150" i="1" l="1"/>
  <c r="P150" i="1"/>
  <c r="L150" i="1" s="1"/>
  <c r="O150" i="1"/>
  <c r="F150" i="1"/>
  <c r="C151" i="1" l="1"/>
  <c r="D151" i="1"/>
  <c r="A151" i="1"/>
  <c r="B151" i="1"/>
  <c r="I151" i="1" l="1"/>
  <c r="H151" i="1"/>
  <c r="M151" i="1" s="1"/>
  <c r="E151" i="1"/>
  <c r="N151" i="1" l="1"/>
  <c r="O151" i="1"/>
  <c r="F151" i="1"/>
  <c r="P151" i="1"/>
  <c r="A152" i="1" s="1"/>
  <c r="B152" i="1" l="1"/>
  <c r="L151" i="1"/>
  <c r="D152" i="1" l="1"/>
  <c r="C152" i="1"/>
  <c r="H152" i="1" l="1"/>
  <c r="E152" i="1"/>
  <c r="I152" i="1"/>
  <c r="O152" i="1" l="1"/>
  <c r="F152" i="1"/>
  <c r="N152" i="1"/>
  <c r="M152" i="1"/>
  <c r="P152" i="1" s="1"/>
  <c r="L152" i="1" l="1"/>
  <c r="B153" i="1"/>
  <c r="A153" i="1"/>
  <c r="C153" i="1" l="1"/>
  <c r="D153" i="1"/>
  <c r="I153" i="1" l="1"/>
  <c r="H153" i="1"/>
  <c r="M153" i="1" s="1"/>
  <c r="E153" i="1"/>
  <c r="F153" i="1" l="1"/>
  <c r="N153" i="1"/>
  <c r="P153" i="1" s="1"/>
  <c r="O153" i="1"/>
  <c r="B154" i="1" l="1"/>
  <c r="L153" i="1"/>
  <c r="A154" i="1"/>
  <c r="D154" i="1" l="1"/>
  <c r="C154" i="1"/>
  <c r="E154" i="1" l="1"/>
  <c r="H154" i="1"/>
  <c r="M154" i="1" s="1"/>
  <c r="I154" i="1"/>
  <c r="F154" i="1" l="1"/>
  <c r="N154" i="1"/>
  <c r="P154" i="1"/>
  <c r="A155" i="1" s="1"/>
  <c r="O154" i="1"/>
  <c r="B155" i="1" l="1"/>
  <c r="L154" i="1"/>
  <c r="C155" i="1" l="1"/>
  <c r="D155" i="1"/>
  <c r="I155" i="1" l="1"/>
  <c r="H155" i="1"/>
  <c r="M155" i="1" s="1"/>
  <c r="E155" i="1"/>
  <c r="N155" i="1" l="1"/>
  <c r="O155" i="1"/>
  <c r="P155" i="1"/>
  <c r="A156" i="1" s="1"/>
  <c r="F155" i="1"/>
  <c r="B156" i="1" l="1"/>
  <c r="L155" i="1"/>
  <c r="D156" i="1" l="1"/>
  <c r="C156" i="1"/>
  <c r="H156" i="1" l="1"/>
  <c r="E156" i="1"/>
  <c r="I156" i="1"/>
  <c r="F156" i="1" l="1"/>
  <c r="N156" i="1"/>
  <c r="O156" i="1"/>
  <c r="M156" i="1"/>
  <c r="P156" i="1" s="1"/>
  <c r="B157" i="1" l="1"/>
  <c r="L156" i="1"/>
  <c r="A157" i="1"/>
  <c r="C157" i="1" l="1"/>
  <c r="D157" i="1"/>
  <c r="I157" i="1" l="1"/>
  <c r="E157" i="1"/>
  <c r="H157" i="1"/>
  <c r="M157" i="1" s="1"/>
  <c r="O157" i="1" l="1"/>
  <c r="F157" i="1"/>
  <c r="N157" i="1"/>
  <c r="P157" i="1"/>
  <c r="B158" i="1" s="1"/>
  <c r="A158" i="1" l="1"/>
  <c r="L157" i="1"/>
  <c r="D158" i="1" l="1"/>
  <c r="C158" i="1"/>
  <c r="E158" i="1" l="1"/>
  <c r="H158" i="1"/>
  <c r="M158" i="1" s="1"/>
  <c r="I158" i="1"/>
  <c r="F158" i="1" l="1"/>
  <c r="O158" i="1"/>
  <c r="N158" i="1"/>
  <c r="P158" i="1" s="1"/>
  <c r="A159" i="1" l="1"/>
  <c r="L158" i="1"/>
  <c r="B159" i="1"/>
  <c r="C159" i="1" l="1"/>
  <c r="D159" i="1"/>
  <c r="I159" i="1" l="1"/>
  <c r="H159" i="1"/>
  <c r="M159" i="1" s="1"/>
  <c r="E159" i="1"/>
  <c r="F159" i="1" l="1"/>
  <c r="O159" i="1"/>
  <c r="N159" i="1"/>
  <c r="P159" i="1" s="1"/>
  <c r="L159" i="1" l="1"/>
  <c r="B160" i="1"/>
  <c r="A160" i="1"/>
  <c r="D160" i="1" l="1"/>
  <c r="C160" i="1"/>
  <c r="E160" i="1" l="1"/>
  <c r="H160" i="1"/>
  <c r="M160" i="1" s="1"/>
  <c r="I160" i="1"/>
  <c r="F160" i="1" l="1"/>
  <c r="O160" i="1"/>
  <c r="N160" i="1"/>
  <c r="P160" i="1"/>
  <c r="A161" i="1" s="1"/>
  <c r="B161" i="1" l="1"/>
  <c r="L160" i="1"/>
  <c r="C161" i="1" l="1"/>
  <c r="D161" i="1"/>
  <c r="I161" i="1" l="1"/>
  <c r="H161" i="1"/>
  <c r="E161" i="1"/>
  <c r="F161" i="1" l="1"/>
  <c r="O161" i="1"/>
  <c r="P161" i="1"/>
  <c r="B162" i="1" s="1"/>
  <c r="N161" i="1"/>
  <c r="M161" i="1"/>
  <c r="A162" i="1" l="1"/>
  <c r="L161" i="1"/>
  <c r="D162" i="1" l="1"/>
  <c r="C162" i="1"/>
  <c r="E162" i="1" l="1"/>
  <c r="H162" i="1"/>
  <c r="I162" i="1"/>
  <c r="M162" i="1" l="1"/>
  <c r="N162" i="1"/>
  <c r="F162" i="1"/>
  <c r="O162" i="1"/>
  <c r="P162" i="1"/>
  <c r="B163" i="1" s="1"/>
  <c r="A163" i="1" l="1"/>
  <c r="L162" i="1"/>
  <c r="C163" i="1" l="1"/>
  <c r="D163" i="1"/>
  <c r="I163" i="1" l="1"/>
  <c r="H163" i="1"/>
  <c r="M163" i="1" s="1"/>
  <c r="E163" i="1"/>
  <c r="O163" i="1" l="1"/>
  <c r="N163" i="1"/>
  <c r="P163" i="1"/>
  <c r="B164" i="1" s="1"/>
  <c r="F163" i="1"/>
  <c r="A164" i="1" l="1"/>
  <c r="L163" i="1"/>
  <c r="D164" i="1" l="1"/>
  <c r="C164" i="1"/>
  <c r="H164" i="1" l="1"/>
  <c r="E164" i="1"/>
  <c r="I164" i="1"/>
  <c r="N164" i="1" l="1"/>
  <c r="O164" i="1"/>
  <c r="F164" i="1"/>
  <c r="P164" i="1"/>
  <c r="L164" i="1" s="1"/>
  <c r="M164" i="1"/>
  <c r="C165" i="1" l="1"/>
  <c r="D165" i="1"/>
  <c r="A165" i="1"/>
  <c r="B165" i="1"/>
  <c r="I165" i="1" l="1"/>
  <c r="E165" i="1"/>
  <c r="H165" i="1"/>
  <c r="M165" i="1" s="1"/>
  <c r="O165" i="1" l="1"/>
  <c r="N165" i="1"/>
  <c r="F165" i="1"/>
  <c r="P165" i="1"/>
  <c r="B166" i="1" s="1"/>
  <c r="L165" i="1" l="1"/>
  <c r="A166" i="1"/>
  <c r="D166" i="1" l="1"/>
  <c r="C166" i="1"/>
  <c r="H166" i="1" l="1"/>
  <c r="E166" i="1"/>
  <c r="I166" i="1"/>
  <c r="F166" i="1" l="1"/>
  <c r="O166" i="1"/>
  <c r="N166" i="1"/>
  <c r="M166" i="1"/>
  <c r="P166" i="1" s="1"/>
  <c r="L166" i="1" l="1"/>
  <c r="B167" i="1"/>
  <c r="A167" i="1"/>
  <c r="C167" i="1" l="1"/>
  <c r="D167" i="1"/>
  <c r="I167" i="1" l="1"/>
  <c r="E167" i="1"/>
  <c r="H167" i="1"/>
  <c r="M167" i="1" s="1"/>
  <c r="N167" i="1" l="1"/>
  <c r="P167" i="1"/>
  <c r="L167" i="1" s="1"/>
  <c r="O167" i="1"/>
  <c r="F167" i="1"/>
  <c r="D168" i="1" l="1"/>
  <c r="C168" i="1"/>
  <c r="B168" i="1"/>
  <c r="A168" i="1"/>
  <c r="H168" i="1" l="1"/>
  <c r="E168" i="1"/>
  <c r="I168" i="1"/>
  <c r="M168" i="1" l="1"/>
  <c r="O168" i="1"/>
  <c r="N168" i="1"/>
  <c r="P168" i="1"/>
  <c r="B169" i="1" s="1"/>
  <c r="F168" i="1"/>
  <c r="L168" i="1" l="1"/>
  <c r="A169" i="1"/>
  <c r="C169" i="1" l="1"/>
  <c r="D169" i="1"/>
  <c r="I169" i="1" l="1"/>
  <c r="E169" i="1"/>
  <c r="H169" i="1"/>
  <c r="M169" i="1" s="1"/>
  <c r="F169" i="1" l="1"/>
  <c r="P169" i="1"/>
  <c r="A170" i="1" s="1"/>
  <c r="N169" i="1"/>
  <c r="O169" i="1"/>
  <c r="B170" i="1" l="1"/>
  <c r="L169" i="1"/>
  <c r="C170" i="1" l="1"/>
  <c r="D170" i="1"/>
  <c r="I170" i="1" l="1"/>
  <c r="E170" i="1"/>
  <c r="H170" i="1"/>
  <c r="M170" i="1" s="1"/>
  <c r="F170" i="1" l="1"/>
  <c r="O170" i="1"/>
  <c r="N170" i="1"/>
  <c r="P170" i="1"/>
  <c r="B171" i="1" s="1"/>
  <c r="L170" i="1" l="1"/>
  <c r="A171" i="1"/>
  <c r="D171" i="1" l="1"/>
  <c r="C171" i="1"/>
  <c r="E171" i="1" l="1"/>
  <c r="H171" i="1"/>
  <c r="M171" i="1" s="1"/>
  <c r="I171" i="1"/>
  <c r="O171" i="1" l="1"/>
  <c r="N171" i="1"/>
  <c r="P171" i="1"/>
  <c r="B172" i="1" s="1"/>
  <c r="F171" i="1"/>
  <c r="L171" i="1" l="1"/>
  <c r="A172" i="1"/>
  <c r="C172" i="1" l="1"/>
  <c r="D172" i="1"/>
  <c r="I172" i="1" l="1"/>
  <c r="E172" i="1"/>
  <c r="H172" i="1"/>
  <c r="M172" i="1" s="1"/>
  <c r="F172" i="1" l="1"/>
  <c r="N172" i="1"/>
  <c r="P172" i="1" s="1"/>
  <c r="O172" i="1"/>
  <c r="L172" i="1" l="1"/>
  <c r="B173" i="1"/>
  <c r="A173" i="1"/>
  <c r="D173" i="1" l="1"/>
  <c r="C173" i="1"/>
  <c r="E173" i="1" l="1"/>
  <c r="H173" i="1"/>
  <c r="M173" i="1" s="1"/>
  <c r="I173" i="1"/>
  <c r="F173" i="1" l="1"/>
  <c r="N173" i="1"/>
  <c r="P173" i="1"/>
  <c r="A174" i="1" s="1"/>
  <c r="O173" i="1"/>
  <c r="L173" i="1" l="1"/>
  <c r="B174" i="1"/>
  <c r="C174" i="1" l="1"/>
  <c r="D174" i="1"/>
  <c r="I174" i="1" l="1"/>
  <c r="E174" i="1"/>
  <c r="H174" i="1"/>
  <c r="M174" i="1" s="1"/>
  <c r="N174" i="1" l="1"/>
  <c r="P174" i="1"/>
  <c r="B175" i="1" s="1"/>
  <c r="F174" i="1"/>
  <c r="O174" i="1"/>
  <c r="L174" i="1" l="1"/>
  <c r="A175" i="1"/>
  <c r="D175" i="1" l="1"/>
  <c r="C175" i="1"/>
  <c r="E175" i="1" l="1"/>
  <c r="H175" i="1"/>
  <c r="I175" i="1"/>
  <c r="M175" i="1" l="1"/>
  <c r="F175" i="1"/>
  <c r="P175" i="1"/>
  <c r="A176" i="1" s="1"/>
  <c r="N175" i="1"/>
  <c r="O175" i="1"/>
  <c r="L175" i="1" l="1"/>
  <c r="B176" i="1"/>
  <c r="C176" i="1" l="1"/>
  <c r="D176" i="1"/>
  <c r="I176" i="1" l="1"/>
  <c r="H176" i="1"/>
  <c r="M176" i="1" s="1"/>
  <c r="E176" i="1"/>
  <c r="O176" i="1" l="1"/>
  <c r="F176" i="1"/>
  <c r="N176" i="1"/>
  <c r="P176" i="1"/>
  <c r="L176" i="1" s="1"/>
  <c r="D177" i="1" l="1"/>
  <c r="C177" i="1"/>
  <c r="A177" i="1"/>
  <c r="B177" i="1"/>
  <c r="H177" i="1" l="1"/>
  <c r="E177" i="1"/>
  <c r="I177" i="1"/>
  <c r="F177" i="1" l="1"/>
  <c r="N177" i="1"/>
  <c r="O177" i="1"/>
  <c r="M177" i="1"/>
  <c r="P177" i="1" s="1"/>
  <c r="L177" i="1" l="1"/>
  <c r="A178" i="1"/>
  <c r="B178" i="1"/>
  <c r="C178" i="1" l="1"/>
  <c r="D178" i="1"/>
  <c r="I178" i="1" l="1"/>
  <c r="H178" i="1"/>
  <c r="M178" i="1" s="1"/>
  <c r="E178" i="1"/>
  <c r="O178" i="1" l="1"/>
  <c r="F178" i="1"/>
  <c r="N178" i="1"/>
  <c r="P178" i="1" s="1"/>
  <c r="B179" i="1" l="1"/>
  <c r="L178" i="1"/>
  <c r="A179" i="1"/>
  <c r="D179" i="1" l="1"/>
  <c r="C179" i="1"/>
  <c r="H179" i="1" l="1"/>
  <c r="E179" i="1"/>
  <c r="I179" i="1"/>
  <c r="N179" i="1" l="1"/>
  <c r="F179" i="1"/>
  <c r="O179" i="1"/>
  <c r="M179" i="1"/>
  <c r="P179" i="1" s="1"/>
  <c r="A180" i="1" l="1"/>
  <c r="L179" i="1"/>
  <c r="B180" i="1"/>
  <c r="D180" i="1" l="1"/>
  <c r="C180" i="1"/>
  <c r="E180" i="1" l="1"/>
  <c r="H180" i="1"/>
  <c r="I180" i="1"/>
  <c r="M180" i="1" l="1"/>
  <c r="P180" i="1"/>
  <c r="B181" i="1" s="1"/>
  <c r="F180" i="1"/>
  <c r="O180" i="1"/>
  <c r="N180" i="1"/>
  <c r="L180" i="1" l="1"/>
  <c r="A181" i="1"/>
  <c r="C181" i="1" l="1"/>
  <c r="D181" i="1"/>
  <c r="I181" i="1" l="1"/>
  <c r="E181" i="1"/>
  <c r="H181" i="1"/>
  <c r="M181" i="1" s="1"/>
  <c r="F181" i="1" l="1"/>
  <c r="N181" i="1"/>
  <c r="P181" i="1"/>
  <c r="L181" i="1" s="1"/>
  <c r="O181" i="1"/>
  <c r="D182" i="1" l="1"/>
  <c r="C182" i="1"/>
  <c r="B182" i="1"/>
  <c r="A182" i="1"/>
  <c r="H182" i="1" l="1"/>
  <c r="E182" i="1"/>
  <c r="I182" i="1"/>
  <c r="N182" i="1" l="1"/>
  <c r="F182" i="1"/>
  <c r="O182" i="1"/>
  <c r="M182" i="1"/>
  <c r="P182" i="1" s="1"/>
  <c r="L182" i="1" l="1"/>
  <c r="B183" i="1"/>
  <c r="A183" i="1"/>
  <c r="D183" i="1" l="1"/>
  <c r="C183" i="1"/>
  <c r="H183" i="1" l="1"/>
  <c r="E183" i="1"/>
  <c r="I183" i="1"/>
  <c r="O183" i="1" l="1"/>
  <c r="F183" i="1"/>
  <c r="N183" i="1"/>
  <c r="M183" i="1"/>
  <c r="P183" i="1" s="1"/>
  <c r="L183" i="1" l="1"/>
  <c r="A184" i="1"/>
  <c r="B184" i="1"/>
  <c r="C184" i="1" l="1"/>
  <c r="D184" i="1"/>
  <c r="I184" i="1" l="1"/>
  <c r="H184" i="1"/>
  <c r="M184" i="1" s="1"/>
  <c r="E184" i="1"/>
  <c r="P184" i="1" l="1"/>
  <c r="L184" i="1"/>
  <c r="B185" i="1"/>
  <c r="F184" i="1"/>
  <c r="N184" i="1"/>
  <c r="A185" i="1"/>
  <c r="O184" i="1"/>
  <c r="D185" i="1" l="1"/>
  <c r="C185" i="1"/>
  <c r="E185" i="1" l="1"/>
  <c r="H185" i="1"/>
  <c r="I185" i="1"/>
  <c r="M185" i="1" l="1"/>
  <c r="N185" i="1"/>
  <c r="P185" i="1"/>
  <c r="A186" i="1" s="1"/>
  <c r="O185" i="1"/>
  <c r="B186" i="1"/>
  <c r="F185" i="1"/>
  <c r="L185" i="1"/>
  <c r="C186" i="1" l="1"/>
  <c r="D186" i="1"/>
  <c r="I186" i="1" l="1"/>
  <c r="H186" i="1"/>
  <c r="M186" i="1" s="1"/>
  <c r="E186" i="1"/>
  <c r="O186" i="1" l="1"/>
  <c r="F186" i="1"/>
  <c r="P186" i="1"/>
  <c r="A187" i="1"/>
  <c r="N186" i="1"/>
  <c r="B187" i="1"/>
  <c r="L186" i="1"/>
  <c r="D187" i="1" l="1"/>
  <c r="C187" i="1"/>
  <c r="H187" i="1" l="1"/>
  <c r="E187" i="1"/>
  <c r="I187" i="1"/>
  <c r="L187" i="1" l="1"/>
  <c r="N187" i="1"/>
  <c r="P187" i="1"/>
  <c r="B188" i="1" s="1"/>
  <c r="O187" i="1"/>
  <c r="F187" i="1"/>
  <c r="M187" i="1"/>
  <c r="A188" i="1" l="1"/>
  <c r="C188" i="1"/>
  <c r="D188" i="1"/>
  <c r="H188" i="1" l="1"/>
  <c r="E188" i="1"/>
  <c r="I188" i="1"/>
  <c r="N188" i="1" l="1"/>
  <c r="F188" i="1"/>
  <c r="L188" i="1"/>
  <c r="P188" i="1"/>
  <c r="A189" i="1"/>
  <c r="O188" i="1"/>
  <c r="B189" i="1"/>
  <c r="M188" i="1"/>
  <c r="C189" i="1" l="1"/>
  <c r="D189" i="1"/>
  <c r="I189" i="1" l="1"/>
  <c r="H189" i="1"/>
  <c r="M189" i="1" s="1"/>
  <c r="E189" i="1"/>
  <c r="N189" i="1" l="1"/>
  <c r="P189" i="1"/>
  <c r="B190" i="1" s="1"/>
  <c r="A190" i="1"/>
  <c r="L189" i="1"/>
  <c r="F189" i="1"/>
  <c r="O189" i="1"/>
  <c r="C190" i="1" l="1"/>
  <c r="D190" i="1"/>
  <c r="I190" i="1" l="1"/>
  <c r="H190" i="1"/>
  <c r="M190" i="1" s="1"/>
  <c r="E190" i="1"/>
  <c r="L190" i="1" l="1"/>
  <c r="F190" i="1"/>
  <c r="O190" i="1"/>
  <c r="N190" i="1"/>
  <c r="P190" i="1"/>
  <c r="A191" i="1" s="1"/>
  <c r="B191" i="1" l="1"/>
  <c r="D191" i="1"/>
  <c r="C191" i="1"/>
  <c r="H191" i="1" l="1"/>
  <c r="E191" i="1"/>
  <c r="I191" i="1"/>
  <c r="M191" i="1" l="1"/>
  <c r="O191" i="1"/>
  <c r="N191" i="1"/>
  <c r="P191" i="1"/>
  <c r="B192" i="1"/>
  <c r="A192" i="1"/>
  <c r="L191" i="1"/>
  <c r="F191" i="1"/>
  <c r="C192" i="1" l="1"/>
  <c r="D192" i="1"/>
  <c r="I192" i="1" l="1"/>
  <c r="H192" i="1"/>
  <c r="M192" i="1" s="1"/>
  <c r="E192" i="1"/>
  <c r="F192" i="1" l="1"/>
  <c r="O192" i="1"/>
  <c r="L192" i="1"/>
  <c r="N192" i="1"/>
  <c r="P192" i="1"/>
  <c r="A193" i="1" s="1"/>
  <c r="B193" i="1"/>
  <c r="D193" i="1" l="1"/>
  <c r="C193" i="1"/>
  <c r="E193" i="1" l="1"/>
  <c r="H193" i="1"/>
  <c r="I193" i="1"/>
  <c r="M193" i="1" l="1"/>
  <c r="N193" i="1"/>
  <c r="L193" i="1"/>
  <c r="P193" i="1"/>
  <c r="B194" i="1" s="1"/>
  <c r="O193" i="1"/>
  <c r="F193" i="1"/>
  <c r="D194" i="1" l="1"/>
  <c r="C194" i="1"/>
  <c r="A194" i="1"/>
  <c r="E194" i="1" l="1"/>
  <c r="H194" i="1"/>
  <c r="I194" i="1"/>
  <c r="F194" i="1" l="1"/>
  <c r="N194" i="1"/>
  <c r="P194" i="1"/>
  <c r="L194" i="1"/>
  <c r="B195" i="1"/>
  <c r="O194" i="1"/>
  <c r="A195" i="1"/>
  <c r="M194" i="1"/>
  <c r="C195" i="1" l="1"/>
  <c r="D195" i="1"/>
  <c r="I195" i="1" l="1"/>
  <c r="E195" i="1"/>
  <c r="H195" i="1"/>
  <c r="M195" i="1" s="1"/>
  <c r="L195" i="1" l="1"/>
  <c r="F195" i="1"/>
  <c r="N195" i="1"/>
  <c r="O195" i="1"/>
  <c r="P195" i="1"/>
  <c r="B196" i="1" s="1"/>
  <c r="A196" i="1" l="1"/>
  <c r="D196" i="1"/>
  <c r="C196" i="1"/>
  <c r="H196" i="1" l="1"/>
  <c r="E196" i="1"/>
  <c r="I196" i="1"/>
  <c r="P196" i="1" l="1"/>
  <c r="A197" i="1"/>
  <c r="O196" i="1"/>
  <c r="F196" i="1"/>
  <c r="L196" i="1"/>
  <c r="N196" i="1"/>
  <c r="B197" i="1"/>
  <c r="M196" i="1"/>
  <c r="D197" i="1" l="1"/>
  <c r="C197" i="1"/>
  <c r="H197" i="1" l="1"/>
  <c r="E197" i="1"/>
  <c r="I197" i="1"/>
  <c r="O197" i="1" l="1"/>
  <c r="F197" i="1"/>
  <c r="P197" i="1"/>
  <c r="B198" i="1" s="1"/>
  <c r="L197" i="1"/>
  <c r="N197" i="1"/>
  <c r="A198" i="1"/>
  <c r="M197" i="1"/>
  <c r="C198" i="1" l="1"/>
  <c r="D198" i="1"/>
  <c r="I198" i="1" l="1"/>
  <c r="H198" i="1"/>
  <c r="M198" i="1" s="1"/>
  <c r="E198" i="1"/>
  <c r="L198" i="1" l="1"/>
  <c r="O198" i="1"/>
  <c r="N198" i="1"/>
  <c r="P198" i="1"/>
  <c r="A199" i="1" s="1"/>
  <c r="F198" i="1"/>
  <c r="D199" i="1" l="1"/>
  <c r="C199" i="1"/>
  <c r="B199" i="1"/>
  <c r="E199" i="1" l="1"/>
  <c r="H199" i="1"/>
  <c r="I199" i="1"/>
  <c r="F199" i="1" l="1"/>
  <c r="N199" i="1"/>
  <c r="P199" i="1"/>
  <c r="A200" i="1" s="1"/>
  <c r="L199" i="1"/>
  <c r="O199" i="1"/>
  <c r="M199" i="1"/>
  <c r="B200" i="1" l="1"/>
  <c r="C200" i="1"/>
  <c r="D200" i="1"/>
  <c r="H200" i="1" l="1"/>
  <c r="E200" i="1"/>
  <c r="I200" i="1"/>
  <c r="P200" i="1" l="1"/>
  <c r="L200" i="1"/>
  <c r="A201" i="1"/>
  <c r="B201" i="1"/>
  <c r="F200" i="1"/>
  <c r="O200" i="1"/>
  <c r="N200" i="1"/>
  <c r="M200" i="1"/>
  <c r="C201" i="1" l="1"/>
  <c r="D201" i="1"/>
  <c r="I201" i="1" l="1"/>
  <c r="H201" i="1"/>
  <c r="M201" i="1" s="1"/>
  <c r="E201" i="1"/>
  <c r="N201" i="1" l="1"/>
  <c r="L201" i="1"/>
  <c r="P201" i="1"/>
  <c r="A202" i="1" s="1"/>
  <c r="F201" i="1"/>
  <c r="O201" i="1"/>
  <c r="D202" i="1" l="1"/>
  <c r="C202" i="1"/>
  <c r="B202" i="1"/>
  <c r="E202" i="1" l="1"/>
  <c r="H202" i="1"/>
  <c r="I202" i="1"/>
  <c r="P202" i="1" l="1"/>
  <c r="F202" i="1"/>
  <c r="O202" i="1"/>
  <c r="A203" i="1"/>
  <c r="B203" i="1"/>
  <c r="N202" i="1"/>
  <c r="L202" i="1"/>
  <c r="M202" i="1"/>
  <c r="C203" i="1" l="1"/>
  <c r="D203" i="1"/>
  <c r="I203" i="1" l="1"/>
  <c r="E203" i="1"/>
  <c r="H203" i="1"/>
  <c r="M203" i="1" s="1"/>
  <c r="L203" i="1" l="1"/>
  <c r="P203" i="1"/>
  <c r="B204" i="1" s="1"/>
  <c r="O203" i="1"/>
  <c r="F203" i="1"/>
  <c r="N203" i="1"/>
  <c r="C204" i="1" l="1"/>
  <c r="D204" i="1"/>
  <c r="A204" i="1"/>
  <c r="I204" i="1" l="1"/>
  <c r="H204" i="1"/>
  <c r="E204" i="1"/>
  <c r="O204" i="1" l="1"/>
  <c r="N204" i="1"/>
  <c r="L204" i="1"/>
  <c r="F204" i="1"/>
  <c r="P204" i="1"/>
  <c r="B205" i="1" s="1"/>
  <c r="A205" i="1"/>
  <c r="M204" i="1"/>
  <c r="D205" i="1" l="1"/>
  <c r="C205" i="1"/>
  <c r="E205" i="1" l="1"/>
  <c r="H205" i="1"/>
  <c r="I205" i="1"/>
  <c r="M205" i="1" l="1"/>
  <c r="N205" i="1"/>
  <c r="P205" i="1"/>
  <c r="L205" i="1"/>
  <c r="B206" i="1"/>
  <c r="O205" i="1"/>
  <c r="A206" i="1"/>
  <c r="F205" i="1"/>
  <c r="D206" i="1" l="1"/>
  <c r="C206" i="1"/>
  <c r="H206" i="1" l="1"/>
  <c r="E206" i="1"/>
  <c r="I206" i="1"/>
  <c r="F206" i="1" l="1"/>
  <c r="O206" i="1"/>
  <c r="L206" i="1"/>
  <c r="P206" i="1"/>
  <c r="B207" i="1" s="1"/>
  <c r="N206" i="1"/>
  <c r="M206" i="1"/>
  <c r="C207" i="1" l="1"/>
  <c r="D207" i="1"/>
  <c r="A207" i="1"/>
  <c r="I207" i="1" l="1"/>
  <c r="E207" i="1"/>
  <c r="H207" i="1"/>
  <c r="M207" i="1" s="1"/>
  <c r="F207" i="1" l="1"/>
  <c r="O207" i="1"/>
  <c r="N207" i="1"/>
  <c r="L207" i="1"/>
  <c r="P207" i="1"/>
  <c r="B208" i="1" s="1"/>
  <c r="A208" i="1" l="1"/>
  <c r="D208" i="1"/>
  <c r="C208" i="1"/>
  <c r="E208" i="1" l="1"/>
  <c r="H208" i="1"/>
  <c r="M208" i="1" s="1"/>
  <c r="I208" i="1"/>
  <c r="P208" i="1" l="1"/>
  <c r="L208" i="1"/>
  <c r="B209" i="1"/>
  <c r="N208" i="1"/>
  <c r="A209" i="1"/>
  <c r="F208" i="1"/>
  <c r="O208" i="1"/>
  <c r="C209" i="1" l="1"/>
  <c r="D209" i="1"/>
  <c r="I209" i="1" l="1"/>
  <c r="E209" i="1"/>
  <c r="H209" i="1"/>
  <c r="M209" i="1" s="1"/>
  <c r="O209" i="1" l="1"/>
  <c r="P209" i="1"/>
  <c r="B210" i="1"/>
  <c r="N209" i="1"/>
  <c r="A210" i="1"/>
  <c r="F209" i="1"/>
  <c r="L209" i="1"/>
  <c r="D210" i="1" l="1"/>
  <c r="C210" i="1"/>
  <c r="H210" i="1" l="1"/>
  <c r="E210" i="1"/>
  <c r="I210" i="1"/>
  <c r="O210" i="1" l="1"/>
  <c r="N210" i="1"/>
  <c r="P210" i="1"/>
  <c r="L210" i="1"/>
  <c r="F210" i="1"/>
  <c r="B211" i="1"/>
  <c r="A211" i="1"/>
  <c r="M210" i="1"/>
  <c r="D211" i="1" l="1"/>
  <c r="C211" i="1"/>
  <c r="H211" i="1" l="1"/>
  <c r="E211" i="1"/>
  <c r="I211" i="1"/>
  <c r="L211" i="1" l="1"/>
  <c r="P211" i="1"/>
  <c r="B212" i="1" s="1"/>
  <c r="A212" i="1"/>
  <c r="O211" i="1"/>
  <c r="N211" i="1"/>
  <c r="F211" i="1"/>
  <c r="M211" i="1"/>
  <c r="C212" i="1" l="1"/>
  <c r="D212" i="1"/>
  <c r="I212" i="1" l="1"/>
  <c r="H212" i="1"/>
  <c r="M212" i="1" s="1"/>
  <c r="E212" i="1"/>
  <c r="O212" i="1" l="1"/>
  <c r="N212" i="1"/>
  <c r="F212" i="1"/>
  <c r="L212" i="1"/>
  <c r="P212" i="1"/>
  <c r="A213" i="1" s="1"/>
  <c r="B213" i="1"/>
  <c r="D213" i="1" l="1"/>
  <c r="C213" i="1"/>
  <c r="E213" i="1" l="1"/>
  <c r="H213" i="1"/>
  <c r="I213" i="1"/>
  <c r="M213" i="1" l="1"/>
  <c r="P213" i="1"/>
  <c r="L213" i="1"/>
  <c r="N213" i="1"/>
  <c r="O213" i="1"/>
  <c r="F213" i="1"/>
  <c r="B214" i="1"/>
  <c r="A214" i="1"/>
  <c r="C214" i="1" l="1"/>
  <c r="D214" i="1"/>
  <c r="I214" i="1" l="1"/>
  <c r="H214" i="1"/>
  <c r="E214" i="1"/>
  <c r="O214" i="1" l="1"/>
  <c r="N214" i="1"/>
  <c r="P214" i="1"/>
  <c r="B215" i="1" s="1"/>
  <c r="F214" i="1"/>
  <c r="L214" i="1"/>
  <c r="A215" i="1"/>
  <c r="M214" i="1"/>
  <c r="D215" i="1" l="1"/>
  <c r="C215" i="1"/>
  <c r="H215" i="1" l="1"/>
  <c r="E215" i="1"/>
  <c r="I215" i="1"/>
  <c r="N215" i="1" l="1"/>
  <c r="P215" i="1"/>
  <c r="F215" i="1"/>
  <c r="L215" i="1"/>
  <c r="B216" i="1"/>
  <c r="O215" i="1"/>
  <c r="A216" i="1"/>
  <c r="M215" i="1"/>
  <c r="C216" i="1" l="1"/>
  <c r="D216" i="1"/>
  <c r="I216" i="1" l="1"/>
  <c r="E216" i="1"/>
  <c r="H216" i="1"/>
  <c r="M216" i="1" s="1"/>
  <c r="F216" i="1" l="1"/>
  <c r="L216" i="1"/>
  <c r="P216" i="1"/>
  <c r="B217" i="1" s="1"/>
  <c r="A217" i="1"/>
  <c r="N216" i="1"/>
  <c r="O216" i="1"/>
  <c r="C217" i="1" l="1"/>
  <c r="D217" i="1"/>
  <c r="I217" i="1" l="1"/>
  <c r="E217" i="1"/>
  <c r="H217" i="1"/>
  <c r="M217" i="1" s="1"/>
  <c r="O217" i="1" l="1"/>
  <c r="N217" i="1"/>
  <c r="L217" i="1"/>
  <c r="F217" i="1"/>
  <c r="P217" i="1"/>
  <c r="A218" i="1" s="1"/>
  <c r="D218" i="1" l="1"/>
  <c r="C218" i="1"/>
  <c r="B218" i="1"/>
  <c r="H218" i="1" l="1"/>
  <c r="E218" i="1"/>
  <c r="I218" i="1"/>
  <c r="M218" i="1" l="1"/>
  <c r="F218" i="1"/>
  <c r="O218" i="1"/>
  <c r="P218" i="1"/>
  <c r="L218" i="1"/>
  <c r="N218" i="1"/>
  <c r="A219" i="1"/>
  <c r="B219" i="1"/>
  <c r="C219" i="1" l="1"/>
  <c r="D219" i="1"/>
  <c r="I219" i="1" l="1"/>
  <c r="E219" i="1"/>
  <c r="H219" i="1"/>
  <c r="M219" i="1" s="1"/>
  <c r="L219" i="1" l="1"/>
  <c r="P219" i="1"/>
  <c r="A220" i="1" s="1"/>
  <c r="N219" i="1"/>
  <c r="O219" i="1"/>
  <c r="F219" i="1"/>
  <c r="B220" i="1" l="1"/>
  <c r="C220" i="1"/>
  <c r="D220" i="1"/>
  <c r="E220" i="1" l="1"/>
  <c r="H220" i="1"/>
  <c r="M220" i="1" s="1"/>
  <c r="I220" i="1"/>
  <c r="O220" i="1" l="1"/>
  <c r="F220" i="1"/>
  <c r="N220" i="1"/>
  <c r="P220" i="1"/>
  <c r="B221" i="1" s="1"/>
  <c r="L220" i="1"/>
  <c r="C221" i="1" l="1"/>
  <c r="D221" i="1"/>
  <c r="A221" i="1"/>
  <c r="I221" i="1" l="1"/>
  <c r="H221" i="1"/>
  <c r="M221" i="1" s="1"/>
  <c r="E221" i="1"/>
  <c r="N221" i="1" l="1"/>
  <c r="P221" i="1"/>
  <c r="L221" i="1"/>
  <c r="F221" i="1"/>
  <c r="A222" i="1"/>
  <c r="B222" i="1"/>
  <c r="O221" i="1"/>
  <c r="D222" i="1" l="1"/>
  <c r="C222" i="1"/>
  <c r="H222" i="1" l="1"/>
  <c r="E222" i="1"/>
  <c r="I222" i="1"/>
  <c r="O222" i="1" l="1"/>
  <c r="F222" i="1"/>
  <c r="N222" i="1"/>
  <c r="P222" i="1"/>
  <c r="A223" i="1" s="1"/>
  <c r="L222" i="1"/>
  <c r="M222" i="1"/>
  <c r="B223" i="1" l="1"/>
  <c r="C223" i="1"/>
  <c r="D223" i="1"/>
  <c r="I223" i="1" l="1"/>
  <c r="E223" i="1"/>
  <c r="H223" i="1"/>
  <c r="M223" i="1" s="1"/>
  <c r="N223" i="1" l="1"/>
  <c r="P223" i="1"/>
  <c r="O223" i="1"/>
  <c r="F223" i="1"/>
  <c r="B224" i="1"/>
  <c r="A224" i="1"/>
  <c r="L223" i="1"/>
  <c r="D224" i="1" l="1"/>
  <c r="C224" i="1"/>
  <c r="H224" i="1" l="1"/>
  <c r="E224" i="1"/>
  <c r="I224" i="1"/>
  <c r="L224" i="1" l="1"/>
  <c r="P224" i="1"/>
  <c r="A225" i="1" s="1"/>
  <c r="F224" i="1"/>
  <c r="B225" i="1"/>
  <c r="O224" i="1"/>
  <c r="N224" i="1"/>
  <c r="M224" i="1"/>
  <c r="C225" i="1" l="1"/>
  <c r="D225" i="1"/>
  <c r="I225" i="1" l="1"/>
  <c r="H225" i="1"/>
  <c r="M225" i="1" s="1"/>
  <c r="E225" i="1"/>
  <c r="N225" i="1" l="1"/>
  <c r="P225" i="1"/>
  <c r="A226" i="1" s="1"/>
  <c r="L225" i="1"/>
  <c r="B226" i="1"/>
  <c r="O225" i="1"/>
  <c r="F225" i="1"/>
  <c r="D226" i="1" l="1"/>
  <c r="C226" i="1"/>
  <c r="H226" i="1" l="1"/>
  <c r="E226" i="1"/>
  <c r="I226" i="1"/>
  <c r="F226" i="1" l="1"/>
  <c r="N226" i="1"/>
  <c r="P226" i="1"/>
  <c r="B227" i="1" s="1"/>
  <c r="O226" i="1"/>
  <c r="L226" i="1"/>
  <c r="M226" i="1"/>
  <c r="A227" i="1" l="1"/>
  <c r="D227" i="1"/>
  <c r="C227" i="1"/>
  <c r="I227" i="1" l="1"/>
  <c r="E227" i="1"/>
  <c r="H227" i="1"/>
  <c r="M227" i="1" s="1"/>
  <c r="L227" i="1" l="1"/>
  <c r="N227" i="1"/>
  <c r="P227" i="1"/>
  <c r="A228" i="1" s="1"/>
  <c r="O227" i="1"/>
  <c r="F227" i="1"/>
  <c r="B228" i="1" l="1"/>
  <c r="D228" i="1"/>
  <c r="C228" i="1"/>
  <c r="I228" i="1" l="1"/>
  <c r="H228" i="1"/>
  <c r="M228" i="1" s="1"/>
  <c r="E228" i="1"/>
  <c r="N228" i="1" l="1"/>
  <c r="P228" i="1"/>
  <c r="B229" i="1" s="1"/>
  <c r="O228" i="1"/>
  <c r="F228" i="1"/>
  <c r="A229" i="1"/>
  <c r="L228" i="1"/>
  <c r="D229" i="1" l="1"/>
  <c r="C229" i="1"/>
  <c r="E229" i="1" l="1"/>
  <c r="H229" i="1"/>
  <c r="I229" i="1"/>
  <c r="M229" i="1" l="1"/>
  <c r="N229" i="1"/>
  <c r="P229" i="1"/>
  <c r="A230" i="1"/>
  <c r="L229" i="1"/>
  <c r="F229" i="1"/>
  <c r="O229" i="1"/>
  <c r="B230" i="1"/>
  <c r="C230" i="1" l="1"/>
  <c r="D230" i="1"/>
  <c r="I230" i="1" l="1"/>
  <c r="E230" i="1"/>
  <c r="H230" i="1"/>
  <c r="M230" i="1" s="1"/>
  <c r="L230" i="1" l="1"/>
  <c r="F230" i="1"/>
  <c r="O230" i="1"/>
  <c r="N230" i="1"/>
  <c r="P230" i="1"/>
  <c r="A231" i="1" s="1"/>
  <c r="B231" i="1" l="1"/>
  <c r="D231" i="1"/>
  <c r="C231" i="1"/>
  <c r="I231" i="1" l="1"/>
  <c r="E231" i="1"/>
  <c r="H231" i="1"/>
  <c r="M231" i="1" s="1"/>
  <c r="F231" i="1" l="1"/>
  <c r="N231" i="1"/>
  <c r="O231" i="1"/>
  <c r="P231" i="1"/>
  <c r="A232" i="1"/>
  <c r="B232" i="1"/>
  <c r="L231" i="1"/>
  <c r="D232" i="1" l="1"/>
  <c r="C232" i="1"/>
  <c r="E232" i="1" l="1"/>
  <c r="H232" i="1"/>
  <c r="I232" i="1"/>
  <c r="M232" i="1" l="1"/>
  <c r="L232" i="1"/>
  <c r="F232" i="1"/>
  <c r="P232" i="1"/>
  <c r="A233" i="1" s="1"/>
  <c r="O232" i="1"/>
  <c r="N232" i="1"/>
  <c r="B233" i="1"/>
  <c r="C233" i="1" l="1"/>
  <c r="D233" i="1"/>
  <c r="I233" i="1" l="1"/>
  <c r="E233" i="1"/>
  <c r="H233" i="1"/>
  <c r="M233" i="1" s="1"/>
  <c r="N233" i="1" l="1"/>
  <c r="O233" i="1"/>
  <c r="L233" i="1"/>
  <c r="F233" i="1"/>
  <c r="P233" i="1"/>
  <c r="B234" i="1" s="1"/>
  <c r="A234" i="1"/>
  <c r="D234" i="1" l="1"/>
  <c r="C234" i="1"/>
  <c r="E234" i="1" l="1"/>
  <c r="H234" i="1"/>
  <c r="I234" i="1"/>
  <c r="M234" i="1" l="1"/>
  <c r="N234" i="1"/>
  <c r="O234" i="1"/>
  <c r="P234" i="1"/>
  <c r="B235" i="1"/>
  <c r="L234" i="1"/>
  <c r="F234" i="1"/>
  <c r="A235" i="1"/>
  <c r="C235" i="1" l="1"/>
  <c r="D235" i="1"/>
  <c r="I235" i="1" l="1"/>
  <c r="H235" i="1"/>
  <c r="M235" i="1" s="1"/>
  <c r="E235" i="1"/>
  <c r="F235" i="1" l="1"/>
  <c r="L235" i="1"/>
  <c r="O235" i="1"/>
  <c r="P235" i="1"/>
  <c r="A236" i="1" s="1"/>
  <c r="N235" i="1"/>
  <c r="B236" i="1" l="1"/>
  <c r="D236" i="1"/>
  <c r="C236" i="1"/>
  <c r="E236" i="1" l="1"/>
  <c r="H236" i="1"/>
  <c r="I236" i="1"/>
  <c r="M236" i="1" l="1"/>
  <c r="O236" i="1"/>
  <c r="N236" i="1"/>
  <c r="L236" i="1"/>
  <c r="P236" i="1"/>
  <c r="B237" i="1" s="1"/>
  <c r="A237" i="1"/>
  <c r="F236" i="1"/>
  <c r="C237" i="1" l="1"/>
  <c r="D237" i="1"/>
  <c r="I237" i="1" l="1"/>
  <c r="H237" i="1"/>
  <c r="M237" i="1" s="1"/>
  <c r="E237" i="1"/>
  <c r="F237" i="1" l="1"/>
  <c r="P237" i="1"/>
  <c r="B238" i="1" s="1"/>
  <c r="L237" i="1"/>
  <c r="A238" i="1"/>
  <c r="N237" i="1"/>
  <c r="O237" i="1"/>
  <c r="D238" i="1" l="1"/>
  <c r="C238" i="1"/>
  <c r="H238" i="1" l="1"/>
  <c r="E238" i="1"/>
  <c r="I238" i="1"/>
  <c r="L238" i="1" l="1"/>
  <c r="N238" i="1"/>
  <c r="O238" i="1"/>
  <c r="P238" i="1"/>
  <c r="B239" i="1" s="1"/>
  <c r="F238" i="1"/>
  <c r="M238" i="1"/>
  <c r="A239" i="1" l="1"/>
  <c r="C239" i="1"/>
  <c r="D239" i="1"/>
  <c r="I239" i="1" l="1"/>
  <c r="E239" i="1"/>
  <c r="H239" i="1"/>
  <c r="M239" i="1" s="1"/>
  <c r="N239" i="1" l="1"/>
  <c r="F239" i="1"/>
  <c r="O239" i="1"/>
  <c r="P239" i="1"/>
  <c r="B240" i="1" s="1"/>
  <c r="L239" i="1"/>
  <c r="A240" i="1"/>
  <c r="D240" i="1" l="1"/>
  <c r="C240" i="1"/>
  <c r="E240" i="1" l="1"/>
  <c r="H240" i="1"/>
  <c r="I240" i="1"/>
  <c r="M240" i="1" l="1"/>
  <c r="F240" i="1"/>
  <c r="O240" i="1"/>
  <c r="N240" i="1"/>
  <c r="P240" i="1"/>
  <c r="A241" i="1" s="1"/>
  <c r="L240" i="1"/>
  <c r="B241" i="1"/>
  <c r="C241" i="1" l="1"/>
  <c r="D241" i="1"/>
  <c r="I241" i="1" l="1"/>
  <c r="E241" i="1"/>
  <c r="H241" i="1"/>
  <c r="M241" i="1" s="1"/>
  <c r="L241" i="1" l="1"/>
  <c r="N241" i="1"/>
  <c r="P241" i="1"/>
  <c r="B242" i="1"/>
  <c r="A242" i="1"/>
  <c r="F241" i="1"/>
  <c r="O241" i="1"/>
  <c r="D242" i="1" l="1"/>
  <c r="C242" i="1"/>
  <c r="H242" i="1" l="1"/>
  <c r="E242" i="1"/>
  <c r="I242" i="1"/>
  <c r="N242" i="1" l="1"/>
  <c r="P242" i="1"/>
  <c r="A243" i="1" s="1"/>
  <c r="L242" i="1"/>
  <c r="F242" i="1"/>
  <c r="O242" i="1"/>
  <c r="M242" i="1"/>
  <c r="C243" i="1" l="1"/>
  <c r="D243" i="1"/>
  <c r="B243" i="1"/>
  <c r="I243" i="1" l="1"/>
  <c r="H243" i="1"/>
  <c r="M243" i="1" s="1"/>
  <c r="E243" i="1"/>
  <c r="L243" i="1" l="1"/>
  <c r="O243" i="1"/>
  <c r="N243" i="1"/>
  <c r="P243" i="1"/>
  <c r="A244" i="1" s="1"/>
  <c r="F243" i="1"/>
  <c r="B244" i="1"/>
  <c r="D244" i="1" l="1"/>
  <c r="C244" i="1"/>
  <c r="H244" i="1" l="1"/>
  <c r="E244" i="1"/>
  <c r="I244" i="1"/>
  <c r="M244" i="1" l="1"/>
  <c r="O244" i="1"/>
  <c r="F244" i="1"/>
  <c r="P244" i="1"/>
  <c r="B245" i="1" s="1"/>
  <c r="N244" i="1"/>
  <c r="A245" i="1"/>
  <c r="L244" i="1"/>
  <c r="C245" i="1" l="1"/>
  <c r="D245" i="1"/>
  <c r="I245" i="1" l="1"/>
  <c r="H245" i="1"/>
  <c r="M245" i="1" s="1"/>
  <c r="E245" i="1"/>
  <c r="O245" i="1" l="1"/>
  <c r="L245" i="1"/>
  <c r="N245" i="1"/>
  <c r="F245" i="1"/>
  <c r="P245" i="1"/>
  <c r="B246" i="1" s="1"/>
  <c r="A246" i="1"/>
  <c r="D246" i="1" l="1"/>
  <c r="C246" i="1"/>
  <c r="H246" i="1" l="1"/>
  <c r="E246" i="1"/>
  <c r="I246" i="1"/>
  <c r="N246" i="1" l="1"/>
  <c r="P246" i="1"/>
  <c r="B247" i="1" s="1"/>
  <c r="O246" i="1"/>
  <c r="L246" i="1"/>
  <c r="A247" i="1"/>
  <c r="F246" i="1"/>
  <c r="M246" i="1"/>
  <c r="D247" i="1" l="1"/>
  <c r="C247" i="1"/>
  <c r="E247" i="1" l="1"/>
  <c r="H247" i="1"/>
  <c r="I247" i="1"/>
  <c r="M247" i="1" l="1"/>
  <c r="N247" i="1"/>
  <c r="L247" i="1"/>
  <c r="F247" i="1"/>
  <c r="P247" i="1"/>
  <c r="B248" i="1" s="1"/>
  <c r="O247" i="1"/>
  <c r="A248" i="1" l="1"/>
  <c r="C248" i="1"/>
  <c r="D248" i="1"/>
  <c r="I248" i="1" l="1"/>
  <c r="E248" i="1"/>
  <c r="H248" i="1"/>
  <c r="M248" i="1" s="1"/>
  <c r="P248" i="1" l="1"/>
  <c r="F248" i="1"/>
  <c r="L248" i="1"/>
  <c r="O248" i="1"/>
  <c r="A249" i="1"/>
  <c r="N248" i="1"/>
  <c r="B249" i="1"/>
  <c r="D249" i="1" l="1"/>
  <c r="C249" i="1"/>
  <c r="E249" i="1" l="1"/>
  <c r="H249" i="1"/>
  <c r="I249" i="1"/>
  <c r="M249" i="1" l="1"/>
  <c r="F249" i="1"/>
  <c r="O249" i="1"/>
  <c r="N249" i="1"/>
  <c r="P249" i="1"/>
  <c r="B250" i="1" s="1"/>
  <c r="L249" i="1"/>
  <c r="A250" i="1" l="1"/>
  <c r="C250" i="1"/>
  <c r="D250" i="1"/>
  <c r="I250" i="1" l="1"/>
  <c r="H250" i="1"/>
  <c r="M250" i="1" s="1"/>
  <c r="E250" i="1"/>
  <c r="O250" i="1" l="1"/>
  <c r="N250" i="1"/>
  <c r="L250" i="1"/>
  <c r="F250" i="1"/>
  <c r="P250" i="1"/>
  <c r="B251" i="1"/>
  <c r="A251" i="1"/>
  <c r="C251" i="1" l="1"/>
  <c r="D251" i="1"/>
  <c r="I251" i="1" l="1"/>
  <c r="H251" i="1"/>
  <c r="M251" i="1" s="1"/>
  <c r="E251" i="1"/>
  <c r="P251" i="1" l="1"/>
  <c r="O251" i="1"/>
  <c r="F251" i="1"/>
  <c r="B252" i="1"/>
  <c r="A252" i="1"/>
  <c r="L251" i="1"/>
  <c r="N251" i="1"/>
  <c r="D252" i="1" l="1"/>
  <c r="C252" i="1"/>
  <c r="H252" i="1" l="1"/>
  <c r="E252" i="1"/>
  <c r="I252" i="1"/>
  <c r="L252" i="1" l="1"/>
  <c r="P252" i="1"/>
  <c r="B253" i="1" s="1"/>
  <c r="F252" i="1"/>
  <c r="O252" i="1"/>
  <c r="A253" i="1"/>
  <c r="N252" i="1"/>
  <c r="M252" i="1"/>
  <c r="D253" i="1" l="1"/>
  <c r="C253" i="1"/>
  <c r="H253" i="1" l="1"/>
  <c r="E253" i="1"/>
  <c r="I253" i="1"/>
  <c r="M253" i="1" l="1"/>
  <c r="N253" i="1"/>
  <c r="P253" i="1"/>
  <c r="O253" i="1"/>
  <c r="F253" i="1"/>
  <c r="A254" i="1"/>
  <c r="B254" i="1"/>
  <c r="L253" i="1"/>
  <c r="C254" i="1" l="1"/>
  <c r="D254" i="1"/>
  <c r="I254" i="1" l="1"/>
  <c r="H254" i="1"/>
  <c r="M254" i="1" s="1"/>
  <c r="E254" i="1"/>
  <c r="O254" i="1" l="1"/>
  <c r="L254" i="1"/>
  <c r="N254" i="1"/>
  <c r="P254" i="1"/>
  <c r="B255" i="1" s="1"/>
  <c r="F254" i="1"/>
  <c r="A255" i="1" l="1"/>
  <c r="D255" i="1"/>
  <c r="C255" i="1"/>
  <c r="E255" i="1" l="1"/>
  <c r="H255" i="1"/>
  <c r="M255" i="1" s="1"/>
  <c r="I255" i="1"/>
  <c r="O255" i="1" l="1"/>
  <c r="F255" i="1"/>
  <c r="P255" i="1"/>
  <c r="N255" i="1"/>
  <c r="L255" i="1"/>
  <c r="A256" i="1"/>
  <c r="B256" i="1"/>
  <c r="C256" i="1" l="1"/>
  <c r="D256" i="1"/>
  <c r="I256" i="1" l="1"/>
  <c r="E256" i="1"/>
  <c r="H256" i="1"/>
  <c r="M256" i="1" s="1"/>
  <c r="N256" i="1" l="1"/>
  <c r="O256" i="1"/>
  <c r="F256" i="1"/>
  <c r="L256" i="1"/>
  <c r="P256" i="1"/>
  <c r="B257" i="1" s="1"/>
  <c r="A257" i="1"/>
  <c r="D257" i="1" l="1"/>
  <c r="C257" i="1"/>
  <c r="E257" i="1" l="1"/>
  <c r="H257" i="1"/>
  <c r="I257" i="1"/>
  <c r="M257" i="1" l="1"/>
  <c r="L257" i="1"/>
  <c r="N257" i="1"/>
  <c r="P257" i="1"/>
  <c r="B258" i="1"/>
  <c r="F257" i="1"/>
  <c r="A258" i="1"/>
  <c r="O257" i="1"/>
  <c r="C258" i="1" l="1"/>
  <c r="D258" i="1"/>
  <c r="I258" i="1" l="1"/>
  <c r="H258" i="1"/>
  <c r="M258" i="1" s="1"/>
  <c r="E258" i="1"/>
  <c r="P258" i="1" l="1"/>
  <c r="A259" i="1"/>
  <c r="B259" i="1"/>
  <c r="O258" i="1"/>
  <c r="F258" i="1"/>
  <c r="N258" i="1"/>
  <c r="L258" i="1"/>
  <c r="D259" i="1" l="1"/>
  <c r="C259" i="1"/>
  <c r="E259" i="1" l="1"/>
  <c r="H259" i="1"/>
  <c r="I259" i="1"/>
  <c r="M259" i="1" l="1"/>
  <c r="F259" i="1"/>
  <c r="P259" i="1"/>
  <c r="A260" i="1"/>
  <c r="O259" i="1"/>
  <c r="B260" i="1"/>
  <c r="L259" i="1"/>
  <c r="N259" i="1"/>
  <c r="C260" i="1" l="1"/>
  <c r="D260" i="1"/>
  <c r="I260" i="1" l="1"/>
  <c r="E260" i="1"/>
  <c r="H260" i="1"/>
  <c r="M260" i="1" s="1"/>
  <c r="F260" i="1" l="1"/>
  <c r="O260" i="1"/>
  <c r="P260" i="1"/>
  <c r="B261" i="1"/>
  <c r="N260" i="1"/>
  <c r="L260" i="1"/>
  <c r="A261" i="1"/>
  <c r="D261" i="1" l="1"/>
  <c r="C261" i="1"/>
  <c r="E261" i="1" l="1"/>
  <c r="H261" i="1"/>
  <c r="I261" i="1"/>
  <c r="N261" i="1" l="1"/>
  <c r="P261" i="1"/>
  <c r="F261" i="1"/>
  <c r="L261" i="1"/>
  <c r="A262" i="1"/>
  <c r="B262" i="1"/>
  <c r="O261" i="1"/>
  <c r="M261" i="1"/>
  <c r="C262" i="1" l="1"/>
  <c r="D262" i="1"/>
  <c r="I262" i="1" l="1"/>
  <c r="E262" i="1"/>
  <c r="H262" i="1"/>
  <c r="M262" i="1" s="1"/>
  <c r="L262" i="1" l="1"/>
  <c r="N262" i="1"/>
  <c r="P262" i="1"/>
  <c r="A263" i="1"/>
  <c r="F262" i="1"/>
  <c r="O262" i="1"/>
  <c r="B263" i="1"/>
  <c r="C263" i="1" l="1"/>
  <c r="D263" i="1"/>
  <c r="I263" i="1" l="1"/>
  <c r="H263" i="1"/>
  <c r="M263" i="1" s="1"/>
  <c r="E263" i="1"/>
  <c r="O263" i="1" l="1"/>
  <c r="P263" i="1"/>
  <c r="B264" i="1" s="1"/>
  <c r="N263" i="1"/>
  <c r="F263" i="1"/>
  <c r="A264" i="1"/>
  <c r="L263" i="1"/>
  <c r="C264" i="1" l="1"/>
  <c r="D264" i="1"/>
  <c r="I264" i="1" l="1"/>
  <c r="E264" i="1"/>
  <c r="H264" i="1"/>
  <c r="M264" i="1" s="1"/>
  <c r="N264" i="1" l="1"/>
  <c r="L264" i="1"/>
  <c r="F264" i="1"/>
  <c r="P264" i="1"/>
  <c r="B265" i="1" s="1"/>
  <c r="O264" i="1"/>
  <c r="C265" i="1" l="1"/>
  <c r="D265" i="1"/>
  <c r="A265" i="1"/>
  <c r="I265" i="1" l="1"/>
  <c r="E265" i="1"/>
  <c r="H265" i="1"/>
  <c r="M265" i="1" s="1"/>
  <c r="F265" i="1" l="1"/>
  <c r="O265" i="1"/>
  <c r="N265" i="1"/>
  <c r="P265" i="1"/>
  <c r="A266" i="1" s="1"/>
  <c r="L265" i="1"/>
  <c r="D266" i="1" l="1"/>
  <c r="C266" i="1"/>
  <c r="B266" i="1"/>
  <c r="H266" i="1" l="1"/>
  <c r="E266" i="1"/>
  <c r="I266" i="1"/>
  <c r="L266" i="1" l="1"/>
  <c r="O266" i="1"/>
  <c r="P266" i="1"/>
  <c r="B267" i="1" s="1"/>
  <c r="N266" i="1"/>
  <c r="F266" i="1"/>
  <c r="M266" i="1"/>
  <c r="A267" i="1" l="1"/>
  <c r="D267" i="1"/>
  <c r="C267" i="1"/>
  <c r="I267" i="1" l="1"/>
  <c r="E267" i="1"/>
  <c r="H267" i="1"/>
  <c r="M267" i="1" s="1"/>
  <c r="N267" i="1" l="1"/>
  <c r="F267" i="1"/>
  <c r="L267" i="1"/>
  <c r="P267" i="1"/>
  <c r="A268" i="1" s="1"/>
  <c r="B268" i="1"/>
  <c r="O267" i="1"/>
  <c r="D268" i="1" l="1"/>
  <c r="C268" i="1"/>
  <c r="E268" i="1" l="1"/>
  <c r="H268" i="1"/>
  <c r="I268" i="1"/>
  <c r="M268" i="1" l="1"/>
  <c r="L268" i="1"/>
  <c r="N268" i="1"/>
  <c r="F268" i="1"/>
  <c r="O268" i="1"/>
  <c r="P268" i="1"/>
  <c r="B269" i="1" s="1"/>
  <c r="A269" i="1" l="1"/>
  <c r="C269" i="1"/>
  <c r="D269" i="1"/>
  <c r="I269" i="1" l="1"/>
  <c r="H269" i="1"/>
  <c r="M269" i="1" s="1"/>
  <c r="E269" i="1"/>
  <c r="O269" i="1" l="1"/>
  <c r="L269" i="1"/>
  <c r="P269" i="1"/>
  <c r="B270" i="1" s="1"/>
  <c r="N269" i="1"/>
  <c r="F269" i="1"/>
  <c r="A270" i="1"/>
  <c r="D270" i="1" l="1"/>
  <c r="C270" i="1"/>
  <c r="H270" i="1" l="1"/>
  <c r="E270" i="1"/>
  <c r="I270" i="1"/>
  <c r="M270" i="1" l="1"/>
  <c r="O270" i="1"/>
  <c r="N270" i="1"/>
  <c r="P270" i="1"/>
  <c r="A271" i="1" s="1"/>
  <c r="F270" i="1"/>
  <c r="L270" i="1"/>
  <c r="B271" i="1"/>
  <c r="C271" i="1" l="1"/>
  <c r="D271" i="1"/>
  <c r="I271" i="1" l="1"/>
  <c r="E271" i="1"/>
  <c r="H271" i="1"/>
  <c r="M271" i="1" s="1"/>
  <c r="L271" i="1" l="1"/>
  <c r="P271" i="1"/>
  <c r="B272" i="1" s="1"/>
  <c r="F271" i="1"/>
  <c r="A272" i="1"/>
  <c r="O271" i="1"/>
  <c r="N271" i="1"/>
  <c r="D272" i="1" l="1"/>
  <c r="C272" i="1"/>
  <c r="E272" i="1" l="1"/>
  <c r="H272" i="1"/>
  <c r="I272" i="1"/>
  <c r="M272" i="1" l="1"/>
  <c r="N272" i="1"/>
  <c r="F272" i="1"/>
  <c r="P272" i="1"/>
  <c r="O272" i="1"/>
  <c r="B273" i="1"/>
  <c r="L272" i="1"/>
  <c r="A273" i="1"/>
  <c r="C273" i="1" l="1"/>
  <c r="D273" i="1"/>
  <c r="I273" i="1" l="1"/>
  <c r="E273" i="1"/>
  <c r="H273" i="1"/>
  <c r="M273" i="1" s="1"/>
  <c r="L273" i="1" l="1"/>
  <c r="O273" i="1"/>
  <c r="F273" i="1"/>
  <c r="N273" i="1"/>
  <c r="P273" i="1"/>
  <c r="B274" i="1"/>
  <c r="A274" i="1"/>
  <c r="D274" i="1" l="1"/>
  <c r="C274" i="1"/>
  <c r="H274" i="1" l="1"/>
  <c r="E274" i="1"/>
  <c r="I274" i="1"/>
  <c r="L274" i="1" l="1"/>
  <c r="F274" i="1"/>
  <c r="O274" i="1"/>
  <c r="N274" i="1"/>
  <c r="P274" i="1"/>
  <c r="B275" i="1" s="1"/>
  <c r="A275" i="1"/>
  <c r="M274" i="1"/>
  <c r="C275" i="1" l="1"/>
  <c r="D275" i="1"/>
  <c r="I275" i="1" l="1"/>
  <c r="E275" i="1"/>
  <c r="H275" i="1"/>
  <c r="M275" i="1" s="1"/>
  <c r="P275" i="1" l="1"/>
  <c r="B276" i="1"/>
  <c r="F275" i="1"/>
  <c r="N275" i="1"/>
  <c r="O275" i="1"/>
  <c r="A276" i="1"/>
  <c r="L275" i="1"/>
  <c r="D276" i="1" l="1"/>
  <c r="C276" i="1"/>
  <c r="E276" i="1" l="1"/>
  <c r="H276" i="1"/>
  <c r="I276" i="1"/>
  <c r="M276" i="1" l="1"/>
  <c r="L276" i="1"/>
  <c r="F276" i="1"/>
  <c r="O276" i="1"/>
  <c r="N276" i="1"/>
  <c r="P276" i="1"/>
  <c r="A277" i="1" s="1"/>
  <c r="C277" i="1" l="1"/>
  <c r="D277" i="1"/>
  <c r="B277" i="1"/>
  <c r="I277" i="1" l="1"/>
  <c r="E277" i="1"/>
  <c r="H277" i="1"/>
  <c r="M277" i="1" s="1"/>
  <c r="N277" i="1" l="1"/>
  <c r="O277" i="1"/>
  <c r="L277" i="1"/>
  <c r="F277" i="1"/>
  <c r="P277" i="1"/>
  <c r="B278" i="1" s="1"/>
  <c r="D278" i="1" l="1"/>
  <c r="C278" i="1"/>
  <c r="A278" i="1"/>
  <c r="H278" i="1" l="1"/>
  <c r="E278" i="1"/>
  <c r="I278" i="1"/>
  <c r="N278" i="1" l="1"/>
  <c r="F278" i="1"/>
  <c r="P278" i="1"/>
  <c r="L278" i="1"/>
  <c r="A279" i="1"/>
  <c r="B279" i="1"/>
  <c r="O278" i="1"/>
  <c r="M278" i="1"/>
  <c r="C279" i="1" l="1"/>
  <c r="D279" i="1"/>
  <c r="I279" i="1" l="1"/>
  <c r="E279" i="1"/>
  <c r="H279" i="1"/>
  <c r="M279" i="1" s="1"/>
  <c r="P279" i="1" l="1"/>
  <c r="A280" i="1" s="1"/>
  <c r="B280" i="1"/>
  <c r="L279" i="1"/>
  <c r="F279" i="1"/>
  <c r="N279" i="1"/>
  <c r="O279" i="1"/>
  <c r="D280" i="1" l="1"/>
  <c r="C280" i="1"/>
  <c r="E280" i="1" l="1"/>
  <c r="H280" i="1"/>
  <c r="I280" i="1"/>
  <c r="N280" i="1" l="1"/>
  <c r="P280" i="1"/>
  <c r="O280" i="1"/>
  <c r="A281" i="1"/>
  <c r="F280" i="1"/>
  <c r="L280" i="1"/>
  <c r="B281" i="1"/>
  <c r="M280" i="1"/>
  <c r="C281" i="1" l="1"/>
  <c r="D281" i="1"/>
  <c r="I281" i="1" l="1"/>
  <c r="H281" i="1"/>
  <c r="M281" i="1" s="1"/>
  <c r="E281" i="1"/>
  <c r="L281" i="1" l="1"/>
  <c r="N281" i="1"/>
  <c r="P281" i="1"/>
  <c r="B282" i="1" s="1"/>
  <c r="O281" i="1"/>
  <c r="F281" i="1"/>
  <c r="A282" i="1"/>
  <c r="D282" i="1" l="1"/>
  <c r="C282" i="1"/>
  <c r="E282" i="1" l="1"/>
  <c r="H282" i="1"/>
  <c r="I282" i="1"/>
  <c r="M282" i="1" l="1"/>
  <c r="N282" i="1"/>
  <c r="L282" i="1"/>
  <c r="O282" i="1"/>
  <c r="F282" i="1"/>
  <c r="P282" i="1"/>
  <c r="B283" i="1" s="1"/>
  <c r="A283" i="1"/>
  <c r="C283" i="1" l="1"/>
  <c r="D283" i="1"/>
  <c r="I283" i="1" l="1"/>
  <c r="H283" i="1"/>
  <c r="M283" i="1" s="1"/>
  <c r="E283" i="1"/>
  <c r="N283" i="1" l="1"/>
  <c r="P283" i="1"/>
  <c r="L283" i="1"/>
  <c r="B284" i="1"/>
  <c r="F283" i="1"/>
  <c r="A284" i="1"/>
  <c r="O283" i="1"/>
  <c r="C284" i="1" l="1"/>
  <c r="D284" i="1"/>
  <c r="I284" i="1" l="1"/>
  <c r="H284" i="1"/>
  <c r="M284" i="1" s="1"/>
  <c r="E284" i="1"/>
  <c r="N284" i="1" l="1"/>
  <c r="P284" i="1"/>
  <c r="B285" i="1" s="1"/>
  <c r="L284" i="1"/>
  <c r="F284" i="1"/>
  <c r="A285" i="1"/>
  <c r="O284" i="1"/>
  <c r="D285" i="1" l="1"/>
  <c r="C285" i="1"/>
  <c r="E285" i="1" l="1"/>
  <c r="H285" i="1"/>
  <c r="I285" i="1"/>
  <c r="M285" i="1" l="1"/>
  <c r="N285" i="1"/>
  <c r="O285" i="1"/>
  <c r="F285" i="1"/>
  <c r="P285" i="1"/>
  <c r="A286" i="1"/>
  <c r="L285" i="1"/>
  <c r="B286" i="1"/>
  <c r="C286" i="1" l="1"/>
  <c r="D286" i="1"/>
  <c r="I286" i="1" l="1"/>
  <c r="E286" i="1"/>
  <c r="H286" i="1"/>
  <c r="M286" i="1" s="1"/>
  <c r="P286" i="1" l="1"/>
  <c r="A287" i="1"/>
  <c r="O286" i="1"/>
  <c r="N286" i="1"/>
  <c r="F286" i="1"/>
  <c r="B287" i="1"/>
  <c r="L286" i="1"/>
  <c r="D287" i="1" l="1"/>
  <c r="C287" i="1"/>
  <c r="E287" i="1" l="1"/>
  <c r="H287" i="1"/>
  <c r="I287" i="1"/>
  <c r="M287" i="1" l="1"/>
  <c r="L287" i="1"/>
  <c r="F287" i="1"/>
  <c r="P287" i="1"/>
  <c r="B288" i="1" s="1"/>
  <c r="O287" i="1"/>
  <c r="A288" i="1"/>
  <c r="N287" i="1"/>
  <c r="D288" i="1" l="1"/>
  <c r="C288" i="1"/>
  <c r="H288" i="1" l="1"/>
  <c r="E288" i="1"/>
  <c r="I288" i="1"/>
  <c r="M288" i="1" l="1"/>
  <c r="O288" i="1"/>
  <c r="F288" i="1"/>
  <c r="L288" i="1"/>
  <c r="N288" i="1"/>
  <c r="P288" i="1"/>
  <c r="A289" i="1" s="1"/>
  <c r="C289" i="1" l="1"/>
  <c r="D289" i="1"/>
  <c r="B289" i="1"/>
  <c r="I289" i="1" l="1"/>
  <c r="E289" i="1"/>
  <c r="H289" i="1"/>
  <c r="M289" i="1" s="1"/>
  <c r="N289" i="1" l="1"/>
  <c r="F289" i="1"/>
  <c r="O289" i="1"/>
  <c r="L289" i="1"/>
  <c r="P289" i="1"/>
  <c r="A290" i="1" s="1"/>
  <c r="B290" i="1" l="1"/>
  <c r="D290" i="1"/>
  <c r="C290" i="1"/>
  <c r="E290" i="1" l="1"/>
  <c r="H290" i="1"/>
  <c r="I290" i="1"/>
  <c r="M290" i="1" l="1"/>
  <c r="O290" i="1"/>
  <c r="N290" i="1"/>
  <c r="F290" i="1"/>
  <c r="P290" i="1"/>
  <c r="A291" i="1" s="1"/>
  <c r="L290" i="1"/>
  <c r="B291" i="1" l="1"/>
  <c r="C291" i="1"/>
  <c r="D291" i="1"/>
  <c r="I291" i="1" l="1"/>
  <c r="E291" i="1"/>
  <c r="H291" i="1"/>
  <c r="M291" i="1" s="1"/>
  <c r="O291" i="1" l="1"/>
  <c r="P291" i="1"/>
  <c r="A292" i="1"/>
  <c r="B292" i="1"/>
  <c r="N291" i="1"/>
  <c r="L291" i="1"/>
  <c r="F291" i="1"/>
  <c r="C292" i="1" l="1"/>
  <c r="D292" i="1"/>
  <c r="I292" i="1" l="1"/>
  <c r="H292" i="1"/>
  <c r="M292" i="1" s="1"/>
  <c r="E292" i="1"/>
  <c r="L292" i="1" l="1"/>
  <c r="P292" i="1"/>
  <c r="A293" i="1" s="1"/>
  <c r="O292" i="1"/>
  <c r="F292" i="1"/>
  <c r="N292" i="1"/>
  <c r="B293" i="1" l="1"/>
  <c r="D293" i="1"/>
  <c r="C293" i="1"/>
  <c r="I293" i="1" l="1"/>
  <c r="E293" i="1"/>
  <c r="H293" i="1"/>
  <c r="M293" i="1" s="1"/>
  <c r="N293" i="1" l="1"/>
  <c r="O293" i="1"/>
  <c r="P293" i="1"/>
  <c r="L293" i="1"/>
  <c r="F293" i="1"/>
  <c r="A294" i="1"/>
  <c r="B294" i="1"/>
  <c r="D294" i="1" l="1"/>
  <c r="C294" i="1"/>
  <c r="H294" i="1" l="1"/>
  <c r="M294" i="1" s="1"/>
  <c r="E294" i="1"/>
  <c r="I294" i="1"/>
  <c r="P294" i="1" l="1"/>
  <c r="L294" i="1"/>
  <c r="F294" i="1"/>
  <c r="N294" i="1"/>
  <c r="O294" i="1"/>
  <c r="A295" i="1"/>
  <c r="B295" i="1"/>
  <c r="C295" i="1" l="1"/>
  <c r="D295" i="1"/>
  <c r="I295" i="1" l="1"/>
  <c r="H295" i="1"/>
  <c r="M295" i="1" s="1"/>
  <c r="E295" i="1"/>
  <c r="F295" i="1" l="1"/>
  <c r="N295" i="1"/>
  <c r="O295" i="1"/>
  <c r="P295" i="1"/>
  <c r="A296" i="1" s="1"/>
  <c r="L295" i="1"/>
  <c r="B296" i="1"/>
  <c r="D296" i="1" l="1"/>
  <c r="C296" i="1"/>
  <c r="H296" i="1" l="1"/>
  <c r="M296" i="1" s="1"/>
  <c r="E296" i="1"/>
  <c r="I296" i="1"/>
  <c r="N296" i="1" l="1"/>
  <c r="F296" i="1"/>
  <c r="L296" i="1"/>
  <c r="O296" i="1"/>
  <c r="P296" i="1"/>
  <c r="B297" i="1" s="1"/>
  <c r="A297" i="1" l="1"/>
  <c r="C297" i="1"/>
  <c r="D297" i="1"/>
  <c r="H297" i="1" l="1"/>
  <c r="E297" i="1"/>
  <c r="I297" i="1"/>
  <c r="P297" i="1" l="1"/>
  <c r="A298" i="1" s="1"/>
  <c r="L297" i="1"/>
  <c r="F297" i="1"/>
  <c r="N297" i="1"/>
  <c r="O297" i="1"/>
  <c r="M297" i="1"/>
  <c r="C298" i="1" l="1"/>
  <c r="D298" i="1"/>
  <c r="B298" i="1"/>
  <c r="I298" i="1" l="1"/>
  <c r="H298" i="1"/>
  <c r="M298" i="1" s="1"/>
  <c r="E298" i="1"/>
  <c r="F298" i="1" l="1"/>
  <c r="O298" i="1"/>
  <c r="P298" i="1"/>
  <c r="B299" i="1"/>
  <c r="A299" i="1"/>
  <c r="N298" i="1"/>
  <c r="L298" i="1"/>
  <c r="D299" i="1" l="1"/>
  <c r="C299" i="1"/>
  <c r="E299" i="1" l="1"/>
  <c r="H299" i="1"/>
  <c r="I299" i="1"/>
  <c r="F299" i="1" l="1"/>
  <c r="N299" i="1"/>
  <c r="P299" i="1"/>
  <c r="O299" i="1"/>
  <c r="A300" i="1"/>
  <c r="L299" i="1"/>
  <c r="B300" i="1"/>
  <c r="M299" i="1"/>
  <c r="C300" i="1" l="1"/>
  <c r="D300" i="1"/>
  <c r="I300" i="1" l="1"/>
  <c r="E300" i="1"/>
  <c r="H300" i="1"/>
  <c r="M300" i="1" s="1"/>
  <c r="N300" i="1" l="1"/>
  <c r="O300" i="1"/>
  <c r="L300" i="1"/>
  <c r="F300" i="1"/>
  <c r="P300" i="1"/>
  <c r="A301" i="1" s="1"/>
  <c r="B301" i="1" l="1"/>
  <c r="D301" i="1"/>
  <c r="C301" i="1"/>
  <c r="I301" i="1" l="1"/>
  <c r="H301" i="1"/>
  <c r="M301" i="1" s="1"/>
  <c r="E301" i="1"/>
  <c r="P301" i="1" l="1"/>
  <c r="B302" i="1" s="1"/>
  <c r="O301" i="1"/>
  <c r="L301" i="1"/>
  <c r="F301" i="1"/>
  <c r="A302" i="1"/>
  <c r="N301" i="1"/>
  <c r="D302" i="1" l="1"/>
  <c r="C302" i="1"/>
  <c r="H302" i="1" l="1"/>
  <c r="E302" i="1"/>
  <c r="I302" i="1"/>
  <c r="P302" i="1" l="1"/>
  <c r="L302" i="1"/>
  <c r="N302" i="1"/>
  <c r="B303" i="1"/>
  <c r="F302" i="1"/>
  <c r="A303" i="1"/>
  <c r="O302" i="1"/>
  <c r="M302" i="1"/>
  <c r="D303" i="1" l="1"/>
  <c r="C303" i="1"/>
  <c r="E303" i="1" l="1"/>
  <c r="H303" i="1"/>
  <c r="I303" i="1"/>
  <c r="M303" i="1" l="1"/>
  <c r="L303" i="1"/>
  <c r="F303" i="1"/>
  <c r="P303" i="1"/>
  <c r="O303" i="1"/>
  <c r="N303" i="1"/>
  <c r="A304" i="1"/>
  <c r="B304" i="1"/>
  <c r="C304" i="1" l="1"/>
  <c r="D304" i="1"/>
  <c r="I304" i="1" l="1"/>
  <c r="E304" i="1"/>
  <c r="H304" i="1"/>
  <c r="M304" i="1" s="1"/>
  <c r="F304" i="1" l="1"/>
  <c r="N304" i="1"/>
  <c r="O304" i="1"/>
  <c r="L304" i="1"/>
  <c r="P304" i="1"/>
  <c r="A305" i="1" s="1"/>
  <c r="B305" i="1" l="1"/>
  <c r="D305" i="1"/>
  <c r="C305" i="1"/>
  <c r="H305" i="1" l="1"/>
  <c r="E305" i="1"/>
  <c r="I305" i="1"/>
  <c r="L305" i="1" l="1"/>
  <c r="P305" i="1"/>
  <c r="A306" i="1" s="1"/>
  <c r="N305" i="1"/>
  <c r="O305" i="1"/>
  <c r="F305" i="1"/>
  <c r="M305" i="1"/>
  <c r="B306" i="1" l="1"/>
  <c r="C306" i="1"/>
  <c r="D306" i="1"/>
  <c r="I306" i="1" l="1"/>
  <c r="E306" i="1"/>
  <c r="H306" i="1"/>
  <c r="M306" i="1" s="1"/>
  <c r="N306" i="1" l="1"/>
  <c r="L306" i="1"/>
  <c r="F306" i="1"/>
  <c r="P306" i="1"/>
  <c r="A307" i="1" s="1"/>
  <c r="O306" i="1"/>
  <c r="D307" i="1" l="1"/>
  <c r="C307" i="1"/>
  <c r="B307" i="1"/>
  <c r="H307" i="1" l="1"/>
  <c r="E307" i="1"/>
  <c r="I307" i="1"/>
  <c r="P307" i="1" l="1"/>
  <c r="O307" i="1"/>
  <c r="N307" i="1"/>
  <c r="L307" i="1"/>
  <c r="B308" i="1"/>
  <c r="F307" i="1"/>
  <c r="A308" i="1"/>
  <c r="M307" i="1"/>
  <c r="C308" i="1" l="1"/>
  <c r="D308" i="1"/>
  <c r="I308" i="1" l="1"/>
  <c r="H308" i="1"/>
  <c r="M308" i="1" s="1"/>
  <c r="E308" i="1"/>
  <c r="L308" i="1" l="1"/>
  <c r="F308" i="1"/>
  <c r="O308" i="1"/>
  <c r="P308" i="1"/>
  <c r="B309" i="1" s="1"/>
  <c r="N308" i="1"/>
  <c r="A309" i="1" l="1"/>
  <c r="D309" i="1"/>
  <c r="C309" i="1"/>
  <c r="H309" i="1" l="1"/>
  <c r="E309" i="1"/>
  <c r="I309" i="1"/>
  <c r="O309" i="1" l="1"/>
  <c r="F309" i="1"/>
  <c r="N309" i="1"/>
  <c r="P309" i="1"/>
  <c r="A310" i="1" s="1"/>
  <c r="L309" i="1"/>
  <c r="M309" i="1"/>
  <c r="C310" i="1" l="1"/>
  <c r="D310" i="1"/>
  <c r="B310" i="1"/>
  <c r="I310" i="1" l="1"/>
  <c r="H310" i="1"/>
  <c r="M310" i="1" s="1"/>
  <c r="E310" i="1"/>
  <c r="F310" i="1" l="1"/>
  <c r="L310" i="1"/>
  <c r="P310" i="1"/>
  <c r="B311" i="1" s="1"/>
  <c r="O310" i="1"/>
  <c r="N310" i="1"/>
  <c r="A311" i="1" l="1"/>
  <c r="D311" i="1"/>
  <c r="C311" i="1"/>
  <c r="I311" i="1" l="1"/>
  <c r="H311" i="1"/>
  <c r="M311" i="1" s="1"/>
  <c r="E311" i="1"/>
  <c r="L311" i="1" l="1"/>
  <c r="P311" i="1"/>
  <c r="A312" i="1" s="1"/>
  <c r="B312" i="1"/>
  <c r="O311" i="1"/>
  <c r="F311" i="1"/>
  <c r="N311" i="1"/>
  <c r="D312" i="1" l="1"/>
  <c r="C312" i="1"/>
  <c r="E312" i="1" l="1"/>
  <c r="H312" i="1"/>
  <c r="I312" i="1"/>
  <c r="M312" i="1" l="1"/>
  <c r="N312" i="1"/>
  <c r="P312" i="1"/>
  <c r="F312" i="1"/>
  <c r="B313" i="1"/>
  <c r="O312" i="1"/>
  <c r="A313" i="1"/>
  <c r="L312" i="1"/>
  <c r="C313" i="1" l="1"/>
  <c r="D313" i="1"/>
  <c r="I313" i="1" l="1"/>
  <c r="E313" i="1"/>
  <c r="H313" i="1"/>
  <c r="M313" i="1" l="1"/>
  <c r="N313" i="1"/>
  <c r="P313" i="1"/>
  <c r="B314" i="1" s="1"/>
  <c r="A314" i="1"/>
  <c r="L313" i="1"/>
  <c r="F313" i="1"/>
  <c r="O313" i="1"/>
  <c r="D314" i="1" l="1"/>
  <c r="C314" i="1"/>
  <c r="E314" i="1" l="1"/>
  <c r="H314" i="1"/>
  <c r="I314" i="1"/>
  <c r="M314" i="1" l="1"/>
  <c r="O314" i="1"/>
  <c r="F314" i="1"/>
  <c r="L314" i="1"/>
  <c r="P314" i="1"/>
  <c r="B315" i="1" s="1"/>
  <c r="N314" i="1"/>
  <c r="C315" i="1" l="1"/>
  <c r="D315" i="1"/>
  <c r="A315" i="1"/>
  <c r="I315" i="1" l="1"/>
  <c r="H315" i="1"/>
  <c r="M315" i="1" s="1"/>
  <c r="E315" i="1"/>
  <c r="N315" i="1" l="1"/>
  <c r="F315" i="1"/>
  <c r="L315" i="1"/>
  <c r="P315" i="1"/>
  <c r="B316" i="1" s="1"/>
  <c r="O315" i="1"/>
  <c r="A316" i="1" l="1"/>
  <c r="D316" i="1"/>
  <c r="C316" i="1"/>
  <c r="E316" i="1" l="1"/>
  <c r="H316" i="1"/>
  <c r="I316" i="1"/>
  <c r="M316" i="1" l="1"/>
  <c r="L316" i="1"/>
  <c r="N316" i="1"/>
  <c r="O316" i="1"/>
  <c r="F316" i="1"/>
  <c r="P316" i="1"/>
  <c r="A317" i="1" s="1"/>
  <c r="B317" i="1"/>
  <c r="D317" i="1" l="1"/>
  <c r="C317" i="1"/>
  <c r="E317" i="1" l="1"/>
  <c r="H317" i="1"/>
  <c r="I317" i="1"/>
  <c r="M317" i="1" l="1"/>
  <c r="P317" i="1"/>
  <c r="B318" i="1"/>
  <c r="N317" i="1"/>
  <c r="F317" i="1"/>
  <c r="A318" i="1"/>
  <c r="L317" i="1"/>
  <c r="O317" i="1"/>
  <c r="C318" i="1" l="1"/>
  <c r="D318" i="1"/>
  <c r="I318" i="1" l="1"/>
  <c r="H318" i="1"/>
  <c r="M318" i="1" s="1"/>
  <c r="E318" i="1"/>
  <c r="P318" i="1" l="1"/>
  <c r="B319" i="1"/>
  <c r="N318" i="1"/>
  <c r="O318" i="1"/>
  <c r="A319" i="1"/>
  <c r="F318" i="1"/>
  <c r="L318" i="1"/>
  <c r="D319" i="1" l="1"/>
  <c r="C319" i="1"/>
  <c r="H319" i="1" l="1"/>
  <c r="E319" i="1"/>
  <c r="I319" i="1"/>
  <c r="L319" i="1" l="1"/>
  <c r="P319" i="1"/>
  <c r="A320" i="1" s="1"/>
  <c r="N319" i="1"/>
  <c r="O319" i="1"/>
  <c r="F319" i="1"/>
  <c r="M319" i="1"/>
  <c r="B320" i="1" l="1"/>
  <c r="C320" i="1"/>
  <c r="D320" i="1"/>
  <c r="I320" i="1" l="1"/>
  <c r="E320" i="1"/>
  <c r="H320" i="1"/>
  <c r="M320" i="1" s="1"/>
  <c r="F320" i="1" l="1"/>
  <c r="L320" i="1"/>
  <c r="O320" i="1"/>
  <c r="N320" i="1"/>
  <c r="A321" i="1"/>
  <c r="P320" i="1"/>
  <c r="B321" i="1"/>
  <c r="D321" i="1" l="1"/>
  <c r="C321" i="1"/>
  <c r="E321" i="1" l="1"/>
  <c r="H321" i="1"/>
  <c r="I321" i="1"/>
  <c r="M321" i="1" l="1"/>
  <c r="N321" i="1"/>
  <c r="F321" i="1"/>
  <c r="O321" i="1"/>
  <c r="L321" i="1"/>
  <c r="P321" i="1"/>
  <c r="B322" i="1" s="1"/>
  <c r="A322" i="1" l="1"/>
  <c r="C322" i="1"/>
  <c r="D322" i="1"/>
  <c r="I322" i="1" l="1"/>
  <c r="E322" i="1"/>
  <c r="H322" i="1"/>
  <c r="M322" i="1" s="1"/>
  <c r="F322" i="1" l="1"/>
  <c r="N322" i="1"/>
  <c r="P322" i="1"/>
  <c r="B323" i="1" s="1"/>
  <c r="A323" i="1"/>
  <c r="O322" i="1"/>
  <c r="L322" i="1"/>
  <c r="D323" i="1" l="1"/>
  <c r="C323" i="1"/>
  <c r="E323" i="1" l="1"/>
  <c r="H323" i="1"/>
  <c r="M323" i="1" s="1"/>
  <c r="I323" i="1"/>
  <c r="P323" i="1" l="1"/>
  <c r="B324" i="1"/>
  <c r="A324" i="1"/>
  <c r="L323" i="1"/>
  <c r="O323" i="1"/>
  <c r="N323" i="1"/>
  <c r="F323" i="1"/>
  <c r="D324" i="1" l="1"/>
  <c r="C324" i="1"/>
  <c r="E324" i="1" l="1"/>
  <c r="H324" i="1"/>
  <c r="M324" i="1" s="1"/>
  <c r="I324" i="1"/>
  <c r="L324" i="1" l="1"/>
  <c r="P324" i="1"/>
  <c r="B325" i="1" s="1"/>
  <c r="F324" i="1"/>
  <c r="N324" i="1"/>
  <c r="O324" i="1"/>
  <c r="A325" i="1" l="1"/>
  <c r="C325" i="1"/>
  <c r="D325" i="1"/>
  <c r="I325" i="1" l="1"/>
  <c r="H325" i="1"/>
  <c r="M325" i="1" s="1"/>
  <c r="E325" i="1"/>
  <c r="O325" i="1" l="1"/>
  <c r="P325" i="1"/>
  <c r="A326" i="1" s="1"/>
  <c r="N325" i="1"/>
  <c r="L325" i="1"/>
  <c r="F325" i="1"/>
  <c r="D326" i="1" l="1"/>
  <c r="C326" i="1"/>
  <c r="B326" i="1"/>
  <c r="H326" i="1" l="1"/>
  <c r="E326" i="1"/>
  <c r="I326" i="1"/>
  <c r="N326" i="1" l="1"/>
  <c r="P326" i="1"/>
  <c r="A327" i="1" s="1"/>
  <c r="O326" i="1"/>
  <c r="B327" i="1"/>
  <c r="F326" i="1"/>
  <c r="L326" i="1"/>
  <c r="M326" i="1"/>
  <c r="C327" i="1" l="1"/>
  <c r="D327" i="1"/>
  <c r="I327" i="1" l="1"/>
  <c r="E327" i="1"/>
  <c r="H327" i="1"/>
  <c r="M327" i="1" s="1"/>
  <c r="F327" i="1" l="1"/>
  <c r="N327" i="1"/>
  <c r="P327" i="1"/>
  <c r="A328" i="1" s="1"/>
  <c r="L327" i="1"/>
  <c r="O327" i="1"/>
  <c r="D328" i="1" l="1"/>
  <c r="C328" i="1"/>
  <c r="B328" i="1"/>
  <c r="H328" i="1" l="1"/>
  <c r="E328" i="1"/>
  <c r="I328" i="1"/>
  <c r="F328" i="1" l="1"/>
  <c r="N328" i="1"/>
  <c r="L328" i="1"/>
  <c r="O328" i="1"/>
  <c r="P328" i="1"/>
  <c r="B329" i="1" s="1"/>
  <c r="A329" i="1"/>
  <c r="M328" i="1"/>
  <c r="C329" i="1" l="1"/>
  <c r="D329" i="1"/>
  <c r="I329" i="1" l="1"/>
  <c r="H329" i="1"/>
  <c r="E329" i="1"/>
  <c r="B330" i="1" l="1"/>
  <c r="P329" i="1"/>
  <c r="A330" i="1" s="1"/>
  <c r="L329" i="1"/>
  <c r="F329" i="1"/>
  <c r="O329" i="1"/>
  <c r="N329" i="1"/>
  <c r="M329" i="1"/>
  <c r="D330" i="1" l="1"/>
  <c r="C330" i="1"/>
  <c r="H330" i="1" l="1"/>
  <c r="E330" i="1"/>
  <c r="I330" i="1"/>
  <c r="F330" i="1" l="1"/>
  <c r="A331" i="1"/>
  <c r="N330" i="1"/>
  <c r="O330" i="1"/>
  <c r="B331" i="1"/>
  <c r="P330" i="1"/>
  <c r="L330" i="1"/>
  <c r="M330" i="1"/>
  <c r="C331" i="1" l="1"/>
  <c r="D331" i="1"/>
  <c r="I331" i="1" l="1"/>
  <c r="H331" i="1"/>
  <c r="M331" i="1" s="1"/>
  <c r="E331" i="1"/>
  <c r="O331" i="1" l="1"/>
  <c r="P331" i="1"/>
  <c r="B332" i="1" s="1"/>
  <c r="N331" i="1"/>
  <c r="F331" i="1"/>
  <c r="L331" i="1"/>
  <c r="A332" i="1"/>
  <c r="D332" i="1" l="1"/>
  <c r="C332" i="1"/>
  <c r="H332" i="1" l="1"/>
  <c r="E332" i="1"/>
  <c r="I332" i="1"/>
  <c r="L332" i="1" l="1"/>
  <c r="O332" i="1"/>
  <c r="F332" i="1"/>
  <c r="N332" i="1"/>
  <c r="P332" i="1"/>
  <c r="B333" i="1" s="1"/>
  <c r="M332" i="1"/>
  <c r="A333" i="1" l="1"/>
  <c r="C333" i="1"/>
  <c r="D333" i="1"/>
  <c r="I333" i="1" l="1"/>
  <c r="E333" i="1"/>
  <c r="H333" i="1"/>
  <c r="M333" i="1" s="1"/>
  <c r="N333" i="1" l="1"/>
  <c r="P333" i="1"/>
  <c r="B334" i="1" s="1"/>
  <c r="F333" i="1"/>
  <c r="O333" i="1"/>
  <c r="L333" i="1"/>
  <c r="A334" i="1" l="1"/>
  <c r="D334" i="1"/>
  <c r="C334" i="1"/>
  <c r="H334" i="1" l="1"/>
  <c r="E334" i="1"/>
  <c r="I334" i="1"/>
  <c r="P334" i="1" l="1"/>
  <c r="B335" i="1"/>
  <c r="N334" i="1"/>
  <c r="L334" i="1"/>
  <c r="A335" i="1"/>
  <c r="F334" i="1"/>
  <c r="O334" i="1"/>
  <c r="M334" i="1"/>
  <c r="C335" i="1" l="1"/>
  <c r="D335" i="1"/>
  <c r="I335" i="1" l="1"/>
  <c r="E335" i="1"/>
  <c r="H335" i="1"/>
  <c r="M335" i="1" s="1"/>
  <c r="O335" i="1" l="1"/>
  <c r="N335" i="1"/>
  <c r="P335" i="1"/>
  <c r="A336" i="1"/>
  <c r="L335" i="1"/>
  <c r="F335" i="1"/>
  <c r="B336" i="1"/>
  <c r="D336" i="1" l="1"/>
  <c r="C336" i="1"/>
  <c r="H336" i="1" l="1"/>
  <c r="M336" i="1" s="1"/>
  <c r="E336" i="1"/>
  <c r="I336" i="1"/>
  <c r="O336" i="1" l="1"/>
  <c r="N336" i="1"/>
  <c r="P336" i="1"/>
  <c r="B337" i="1" s="1"/>
  <c r="F336" i="1"/>
  <c r="L336" i="1"/>
  <c r="A337" i="1"/>
  <c r="C337" i="1" l="1"/>
  <c r="D337" i="1"/>
  <c r="I337" i="1" l="1"/>
  <c r="E337" i="1"/>
  <c r="H337" i="1"/>
  <c r="M337" i="1" s="1"/>
  <c r="L337" i="1" l="1"/>
  <c r="A338" i="1"/>
  <c r="P337" i="1"/>
  <c r="O337" i="1"/>
  <c r="F337" i="1"/>
  <c r="N337" i="1"/>
  <c r="B338" i="1"/>
  <c r="D338" i="1" l="1"/>
  <c r="C338" i="1"/>
  <c r="E338" i="1" l="1"/>
  <c r="H338" i="1"/>
  <c r="M338" i="1" s="1"/>
  <c r="I338" i="1"/>
  <c r="N338" i="1" l="1"/>
  <c r="L338" i="1"/>
  <c r="O338" i="1"/>
  <c r="P338" i="1"/>
  <c r="B339" i="1" s="1"/>
  <c r="F338" i="1"/>
  <c r="A339" i="1" l="1"/>
  <c r="C339" i="1"/>
  <c r="D339" i="1"/>
  <c r="I339" i="1" l="1"/>
  <c r="E339" i="1"/>
  <c r="H339" i="1"/>
  <c r="M339" i="1" s="1"/>
  <c r="N339" i="1" l="1"/>
  <c r="P339" i="1"/>
  <c r="B340" i="1" s="1"/>
  <c r="O339" i="1"/>
  <c r="L339" i="1"/>
  <c r="F339" i="1"/>
  <c r="A340" i="1"/>
  <c r="D340" i="1" l="1"/>
  <c r="C340" i="1"/>
  <c r="E340" i="1" l="1"/>
  <c r="H340" i="1"/>
  <c r="I340" i="1"/>
  <c r="M340" i="1" l="1"/>
  <c r="N340" i="1"/>
  <c r="P340" i="1"/>
  <c r="B341" i="1" s="1"/>
  <c r="F340" i="1"/>
  <c r="A341" i="1"/>
  <c r="O340" i="1"/>
  <c r="L340" i="1"/>
  <c r="C341" i="1" l="1"/>
  <c r="D341" i="1"/>
  <c r="E341" i="1" l="1"/>
  <c r="H341" i="1"/>
  <c r="M341" i="1" s="1"/>
  <c r="I341" i="1"/>
  <c r="P341" i="1" l="1"/>
  <c r="B342" i="1" s="1"/>
  <c r="N341" i="1"/>
  <c r="O341" i="1"/>
  <c r="L341" i="1"/>
  <c r="F341" i="1"/>
  <c r="A342" i="1" l="1"/>
  <c r="C342" i="1"/>
  <c r="D342" i="1"/>
  <c r="I342" i="1" l="1"/>
  <c r="E342" i="1"/>
  <c r="H342" i="1"/>
  <c r="M342" i="1" s="1"/>
  <c r="P342" i="1" l="1"/>
  <c r="A343" i="1"/>
  <c r="L342" i="1"/>
  <c r="F342" i="1"/>
  <c r="B343" i="1"/>
  <c r="N342" i="1"/>
  <c r="O342" i="1"/>
  <c r="C343" i="1" l="1"/>
  <c r="D343" i="1"/>
  <c r="I343" i="1" l="1"/>
  <c r="H343" i="1"/>
  <c r="M343" i="1" s="1"/>
  <c r="E343" i="1"/>
  <c r="F343" i="1" l="1"/>
  <c r="L343" i="1"/>
  <c r="P343" i="1"/>
  <c r="A344" i="1" s="1"/>
  <c r="B344" i="1"/>
  <c r="N343" i="1"/>
  <c r="O343" i="1"/>
  <c r="D344" i="1" l="1"/>
  <c r="C344" i="1"/>
  <c r="H344" i="1" l="1"/>
  <c r="E344" i="1"/>
  <c r="I344" i="1"/>
  <c r="N344" i="1" l="1"/>
  <c r="P344" i="1"/>
  <c r="O344" i="1"/>
  <c r="F344" i="1"/>
  <c r="A345" i="1"/>
  <c r="B345" i="1"/>
  <c r="L344" i="1"/>
  <c r="M344" i="1"/>
  <c r="C345" i="1" l="1"/>
  <c r="D345" i="1"/>
  <c r="I345" i="1" l="1"/>
  <c r="E345" i="1"/>
  <c r="H345" i="1"/>
  <c r="M345" i="1" s="1"/>
  <c r="L345" i="1" l="1"/>
  <c r="F345" i="1"/>
  <c r="O345" i="1"/>
  <c r="N345" i="1"/>
  <c r="P345" i="1"/>
  <c r="A346" i="1" s="1"/>
  <c r="B346" i="1"/>
  <c r="C346" i="1" l="1"/>
  <c r="D346" i="1"/>
  <c r="I346" i="1" l="1"/>
  <c r="H346" i="1"/>
  <c r="M346" i="1" s="1"/>
  <c r="E346" i="1"/>
  <c r="F346" i="1" l="1"/>
  <c r="P346" i="1"/>
  <c r="B347" i="1" s="1"/>
  <c r="L346" i="1"/>
  <c r="O346" i="1"/>
  <c r="N346" i="1"/>
  <c r="D347" i="1" l="1"/>
  <c r="C347" i="1"/>
  <c r="A347" i="1"/>
  <c r="H347" i="1" l="1"/>
  <c r="E347" i="1"/>
  <c r="I347" i="1"/>
  <c r="P347" i="1" l="1"/>
  <c r="B348" i="1"/>
  <c r="L347" i="1"/>
  <c r="A348" i="1"/>
  <c r="O347" i="1"/>
  <c r="N347" i="1"/>
  <c r="F347" i="1"/>
  <c r="M347" i="1"/>
  <c r="C348" i="1" l="1"/>
  <c r="D348" i="1"/>
  <c r="I348" i="1" l="1"/>
  <c r="H348" i="1"/>
  <c r="M348" i="1" s="1"/>
  <c r="E348" i="1"/>
  <c r="P348" i="1" l="1"/>
  <c r="A349" i="1" s="1"/>
  <c r="L348" i="1"/>
  <c r="F348" i="1"/>
  <c r="N348" i="1"/>
  <c r="O348" i="1"/>
  <c r="B349" i="1" l="1"/>
  <c r="C349" i="1"/>
  <c r="D349" i="1"/>
  <c r="I349" i="1" l="1"/>
  <c r="E349" i="1"/>
  <c r="H349" i="1"/>
  <c r="M349" i="1" s="1"/>
  <c r="O349" i="1" l="1"/>
  <c r="F349" i="1"/>
  <c r="N349" i="1"/>
  <c r="P349" i="1"/>
  <c r="B350" i="1"/>
  <c r="A350" i="1"/>
  <c r="L349" i="1"/>
  <c r="D350" i="1" l="1"/>
  <c r="C350" i="1"/>
  <c r="H350" i="1" l="1"/>
  <c r="E350" i="1"/>
  <c r="I350" i="1"/>
  <c r="F350" i="1" l="1"/>
  <c r="O350" i="1"/>
  <c r="P350" i="1"/>
  <c r="A351" i="1" s="1"/>
  <c r="N350" i="1"/>
  <c r="B351" i="1"/>
  <c r="L350" i="1"/>
  <c r="M350" i="1"/>
  <c r="C351" i="1" l="1"/>
  <c r="D351" i="1"/>
  <c r="E351" i="1" l="1"/>
  <c r="H351" i="1"/>
  <c r="I351" i="1"/>
  <c r="M351" i="1" l="1"/>
  <c r="L351" i="1"/>
  <c r="N351" i="1"/>
  <c r="O351" i="1"/>
  <c r="P351" i="1"/>
  <c r="B352" i="1" s="1"/>
  <c r="F351" i="1"/>
  <c r="A352" i="1" l="1"/>
  <c r="C352" i="1"/>
  <c r="D352" i="1"/>
  <c r="I352" i="1" l="1"/>
  <c r="H352" i="1"/>
  <c r="M352" i="1" s="1"/>
  <c r="E352" i="1"/>
  <c r="F352" i="1" l="1"/>
  <c r="O352" i="1"/>
  <c r="L352" i="1"/>
  <c r="N352" i="1"/>
  <c r="P352" i="1"/>
  <c r="B353" i="1" s="1"/>
  <c r="D353" i="1" l="1"/>
  <c r="C353" i="1"/>
  <c r="A353" i="1"/>
  <c r="H353" i="1" l="1"/>
  <c r="E353" i="1"/>
  <c r="I353" i="1"/>
  <c r="O353" i="1" l="1"/>
  <c r="F353" i="1"/>
  <c r="P353" i="1"/>
  <c r="A354" i="1" s="1"/>
  <c r="N353" i="1"/>
  <c r="L353" i="1"/>
  <c r="M353" i="1"/>
  <c r="C354" i="1" l="1"/>
  <c r="D354" i="1"/>
  <c r="B354" i="1"/>
  <c r="I354" i="1" l="1"/>
  <c r="H354" i="1"/>
  <c r="M354" i="1" s="1"/>
  <c r="E354" i="1"/>
  <c r="F354" i="1" l="1"/>
  <c r="N354" i="1"/>
  <c r="P354" i="1"/>
  <c r="O354" i="1"/>
  <c r="B355" i="1"/>
  <c r="A355" i="1"/>
  <c r="L354" i="1"/>
  <c r="D355" i="1" l="1"/>
  <c r="C355" i="1"/>
  <c r="H355" i="1" l="1"/>
  <c r="M355" i="1" s="1"/>
  <c r="E355" i="1"/>
  <c r="I355" i="1"/>
  <c r="O355" i="1" l="1"/>
  <c r="P355" i="1"/>
  <c r="A356" i="1" s="1"/>
  <c r="L355" i="1"/>
  <c r="N355" i="1"/>
  <c r="B356" i="1"/>
  <c r="F355" i="1"/>
  <c r="D356" i="1" l="1"/>
  <c r="C356" i="1"/>
  <c r="H356" i="1" l="1"/>
  <c r="M356" i="1" s="1"/>
  <c r="E356" i="1"/>
  <c r="I356" i="1"/>
  <c r="B357" i="1" l="1"/>
  <c r="L356" i="1"/>
  <c r="O356" i="1"/>
  <c r="P356" i="1"/>
  <c r="A357" i="1" s="1"/>
  <c r="F356" i="1"/>
  <c r="N356" i="1"/>
  <c r="C357" i="1" l="1"/>
  <c r="D357" i="1"/>
  <c r="H357" i="1" l="1"/>
  <c r="E357" i="1"/>
  <c r="I357" i="1"/>
  <c r="O357" i="1" l="1"/>
  <c r="N357" i="1"/>
  <c r="L357" i="1"/>
  <c r="P357" i="1"/>
  <c r="B358" i="1" s="1"/>
  <c r="F357" i="1"/>
  <c r="A358" i="1"/>
  <c r="M357" i="1"/>
  <c r="C358" i="1" l="1"/>
  <c r="D358" i="1"/>
  <c r="I358" i="1" l="1"/>
  <c r="E358" i="1"/>
  <c r="H358" i="1"/>
  <c r="M358" i="1" s="1"/>
  <c r="P358" i="1" l="1"/>
  <c r="B359" i="1"/>
  <c r="N358" i="1"/>
  <c r="F358" i="1"/>
  <c r="O358" i="1"/>
  <c r="A359" i="1"/>
  <c r="L358" i="1"/>
  <c r="D359" i="1" l="1"/>
  <c r="C359" i="1"/>
  <c r="I359" i="1" l="1"/>
  <c r="E359" i="1"/>
  <c r="H359" i="1"/>
  <c r="M359" i="1" s="1"/>
  <c r="L359" i="1" l="1"/>
  <c r="P359" i="1"/>
  <c r="B360" i="1" s="1"/>
  <c r="N359" i="1"/>
  <c r="A360" i="1"/>
  <c r="F359" i="1"/>
  <c r="O359" i="1"/>
  <c r="D360" i="1" l="1"/>
  <c r="C360" i="1"/>
  <c r="E360" i="1" l="1"/>
  <c r="H360" i="1"/>
  <c r="I360" i="1"/>
  <c r="M360" i="1" l="1"/>
  <c r="O360" i="1"/>
  <c r="N360" i="1"/>
  <c r="L360" i="1"/>
  <c r="P360" i="1"/>
  <c r="F360" i="1"/>
  <c r="B361" i="1"/>
  <c r="A361" i="1"/>
  <c r="C361" i="1" l="1"/>
  <c r="D361" i="1"/>
  <c r="I361" i="1" l="1"/>
  <c r="H361" i="1"/>
  <c r="M361" i="1" s="1"/>
  <c r="E361" i="1"/>
  <c r="O361" i="1" l="1"/>
  <c r="L361" i="1"/>
  <c r="F361" i="1"/>
  <c r="N361" i="1"/>
  <c r="P361" i="1"/>
  <c r="B362" i="1" s="1"/>
  <c r="A362" i="1" l="1"/>
  <c r="D362" i="1"/>
  <c r="C362" i="1"/>
  <c r="E362" i="1" l="1"/>
  <c r="H362" i="1"/>
  <c r="I362" i="1"/>
  <c r="M362" i="1" l="1"/>
  <c r="F362" i="1"/>
  <c r="N362" i="1"/>
  <c r="P362" i="1"/>
  <c r="A363" i="1" s="1"/>
  <c r="B363" i="1"/>
  <c r="O362" i="1"/>
  <c r="L362" i="1"/>
  <c r="D363" i="1" l="1"/>
  <c r="C363" i="1"/>
  <c r="H363" i="1" l="1"/>
  <c r="E363" i="1"/>
  <c r="I363" i="1"/>
  <c r="O363" i="1" l="1"/>
  <c r="N363" i="1"/>
  <c r="P363" i="1"/>
  <c r="A364" i="1" s="1"/>
  <c r="B364" i="1"/>
  <c r="L363" i="1"/>
  <c r="F363" i="1"/>
  <c r="M363" i="1"/>
  <c r="C364" i="1" l="1"/>
  <c r="D364" i="1"/>
  <c r="I364" i="1" l="1"/>
  <c r="E364" i="1"/>
  <c r="H364" i="1"/>
  <c r="M364" i="1" s="1"/>
  <c r="L364" i="1" l="1"/>
  <c r="F364" i="1"/>
  <c r="B365" i="1"/>
  <c r="P364" i="1"/>
  <c r="A365" i="1"/>
  <c r="N364" i="1"/>
  <c r="O364" i="1"/>
  <c r="D365" i="1" l="1"/>
  <c r="C365" i="1"/>
  <c r="I365" i="1" l="1"/>
  <c r="H365" i="1"/>
  <c r="M365" i="1" s="1"/>
  <c r="E365" i="1"/>
  <c r="N365" i="1" l="1"/>
  <c r="L365" i="1"/>
  <c r="P365" i="1"/>
  <c r="A366" i="1" s="1"/>
  <c r="O365" i="1"/>
  <c r="F365" i="1"/>
  <c r="D366" i="1" l="1"/>
  <c r="C366" i="1"/>
  <c r="B366" i="1"/>
  <c r="E366" i="1" l="1"/>
  <c r="H366" i="1"/>
  <c r="I366" i="1"/>
  <c r="M366" i="1" l="1"/>
  <c r="O366" i="1"/>
  <c r="L366" i="1"/>
  <c r="P366" i="1"/>
  <c r="A367" i="1"/>
  <c r="F366" i="1"/>
  <c r="N366" i="1"/>
  <c r="B367" i="1"/>
  <c r="C367" i="1" l="1"/>
  <c r="D367" i="1"/>
  <c r="I367" i="1" l="1"/>
  <c r="E367" i="1"/>
  <c r="H367" i="1"/>
  <c r="M367" i="1" s="1"/>
  <c r="O367" i="1" l="1"/>
  <c r="N367" i="1"/>
  <c r="P367" i="1"/>
  <c r="A368" i="1" s="1"/>
  <c r="F367" i="1"/>
  <c r="L367" i="1"/>
  <c r="B368" i="1"/>
  <c r="D368" i="1" l="1"/>
  <c r="C368" i="1"/>
  <c r="H368" i="1" l="1"/>
  <c r="E368" i="1"/>
  <c r="I368" i="1"/>
  <c r="F368" i="1" l="1"/>
  <c r="O368" i="1"/>
  <c r="N368" i="1"/>
  <c r="P368" i="1"/>
  <c r="A369" i="1"/>
  <c r="B369" i="1"/>
  <c r="L368" i="1"/>
  <c r="M368" i="1"/>
  <c r="C369" i="1" l="1"/>
  <c r="D369" i="1"/>
  <c r="E369" i="1" l="1"/>
  <c r="H369" i="1"/>
  <c r="I369" i="1"/>
  <c r="M369" i="1" l="1"/>
  <c r="L369" i="1"/>
  <c r="B370" i="1"/>
  <c r="P369" i="1"/>
  <c r="N369" i="1"/>
  <c r="F369" i="1"/>
  <c r="A370" i="1"/>
  <c r="O369" i="1"/>
  <c r="D370" i="1" l="1"/>
  <c r="C370" i="1"/>
  <c r="I370" i="1" l="1"/>
  <c r="E370" i="1"/>
  <c r="H370" i="1"/>
  <c r="M370" i="1" s="1"/>
  <c r="O370" i="1" l="1"/>
  <c r="F370" i="1"/>
  <c r="L370" i="1"/>
  <c r="N370" i="1"/>
  <c r="P370" i="1"/>
  <c r="A371" i="1" s="1"/>
  <c r="D371" i="1" l="1"/>
  <c r="C371" i="1"/>
  <c r="B371" i="1"/>
  <c r="E371" i="1" l="1"/>
  <c r="H371" i="1"/>
  <c r="I371" i="1"/>
  <c r="M371" i="1" l="1"/>
  <c r="O371" i="1"/>
  <c r="P371" i="1"/>
  <c r="B372" i="1" s="1"/>
  <c r="A372" i="1"/>
  <c r="L371" i="1"/>
  <c r="F371" i="1"/>
  <c r="N371" i="1"/>
  <c r="C372" i="1" l="1"/>
  <c r="D372" i="1"/>
  <c r="E372" i="1" l="1"/>
  <c r="H372" i="1"/>
  <c r="M372" i="1" s="1"/>
  <c r="I372" i="1"/>
  <c r="L372" i="1" l="1"/>
  <c r="B373" i="1"/>
  <c r="N372" i="1"/>
  <c r="P372" i="1"/>
  <c r="F372" i="1"/>
  <c r="A373" i="1"/>
  <c r="O372" i="1"/>
  <c r="C373" i="1" l="1"/>
  <c r="D373" i="1"/>
  <c r="I373" i="1" l="1"/>
  <c r="E373" i="1"/>
  <c r="H373" i="1"/>
  <c r="M373" i="1" s="1"/>
  <c r="F373" i="1" l="1"/>
  <c r="N373" i="1"/>
  <c r="L373" i="1"/>
  <c r="O373" i="1"/>
  <c r="P373" i="1"/>
  <c r="B374" i="1" s="1"/>
  <c r="A374" i="1" l="1"/>
  <c r="C374" i="1"/>
  <c r="D374" i="1"/>
  <c r="I374" i="1" l="1"/>
  <c r="E374" i="1"/>
  <c r="H374" i="1"/>
  <c r="M374" i="1" s="1"/>
  <c r="P374" i="1" l="1"/>
  <c r="B375" i="1"/>
  <c r="L374" i="1"/>
  <c r="F374" i="1"/>
  <c r="N374" i="1"/>
  <c r="O374" i="1"/>
  <c r="A375" i="1"/>
  <c r="D375" i="1" l="1"/>
  <c r="C375" i="1"/>
  <c r="H375" i="1" l="1"/>
  <c r="M375" i="1" s="1"/>
  <c r="E375" i="1"/>
  <c r="I375" i="1"/>
  <c r="L375" i="1" l="1"/>
  <c r="F375" i="1"/>
  <c r="O375" i="1"/>
  <c r="N375" i="1"/>
  <c r="P375" i="1"/>
  <c r="A376" i="1" s="1"/>
  <c r="B376" i="1" l="1"/>
  <c r="C376" i="1"/>
  <c r="D376" i="1"/>
  <c r="E376" i="1" l="1"/>
  <c r="H376" i="1"/>
  <c r="I376" i="1"/>
  <c r="M376" i="1" l="1"/>
  <c r="O376" i="1"/>
  <c r="N376" i="1"/>
  <c r="P376" i="1"/>
  <c r="L376" i="1"/>
  <c r="A377" i="1"/>
  <c r="B377" i="1"/>
  <c r="F376" i="1"/>
  <c r="C377" i="1" l="1"/>
  <c r="D377" i="1"/>
  <c r="I377" i="1" l="1"/>
  <c r="H377" i="1"/>
  <c r="M377" i="1" s="1"/>
  <c r="E377" i="1"/>
  <c r="L377" i="1" l="1"/>
  <c r="O377" i="1"/>
  <c r="N377" i="1"/>
  <c r="P377" i="1"/>
  <c r="F377" i="1"/>
  <c r="A378" i="1"/>
  <c r="B378" i="1"/>
  <c r="C378" i="1" l="1"/>
  <c r="D378" i="1"/>
  <c r="I378" i="1" l="1"/>
  <c r="E378" i="1"/>
  <c r="H378" i="1"/>
  <c r="M378" i="1" s="1"/>
  <c r="O378" i="1" l="1"/>
  <c r="F378" i="1"/>
  <c r="N378" i="1"/>
  <c r="P378" i="1"/>
  <c r="A379" i="1" s="1"/>
  <c r="L378" i="1"/>
  <c r="B379" i="1" l="1"/>
  <c r="C379" i="1"/>
  <c r="D379" i="1"/>
  <c r="I379" i="1" l="1"/>
  <c r="H379" i="1"/>
  <c r="M379" i="1" s="1"/>
  <c r="E379" i="1"/>
  <c r="O379" i="1" l="1"/>
  <c r="P379" i="1"/>
  <c r="L379" i="1"/>
  <c r="A380" i="1"/>
  <c r="N379" i="1"/>
  <c r="B380" i="1"/>
  <c r="F379" i="1"/>
  <c r="D380" i="1" l="1"/>
  <c r="C380" i="1"/>
  <c r="E380" i="1" l="1"/>
  <c r="H380" i="1"/>
  <c r="I380" i="1"/>
  <c r="M380" i="1" l="1"/>
  <c r="L380" i="1"/>
  <c r="N380" i="1"/>
  <c r="F380" i="1"/>
  <c r="O380" i="1"/>
  <c r="P380" i="1"/>
  <c r="A381" i="1" s="1"/>
  <c r="C381" i="1" l="1"/>
  <c r="D381" i="1"/>
  <c r="B381" i="1"/>
  <c r="I381" i="1" l="1"/>
  <c r="H381" i="1"/>
  <c r="M381" i="1" s="1"/>
  <c r="E381" i="1"/>
  <c r="F381" i="1" l="1"/>
  <c r="N381" i="1"/>
  <c r="P381" i="1"/>
  <c r="O381" i="1"/>
  <c r="B382" i="1"/>
  <c r="L381" i="1"/>
  <c r="A382" i="1"/>
  <c r="D382" i="1" l="1"/>
  <c r="C382" i="1"/>
  <c r="E382" i="1" l="1"/>
  <c r="H382" i="1"/>
  <c r="I382" i="1"/>
  <c r="M382" i="1" l="1"/>
  <c r="P382" i="1"/>
  <c r="A383" i="1" s="1"/>
  <c r="F382" i="1"/>
  <c r="L382" i="1"/>
  <c r="O382" i="1"/>
  <c r="N382" i="1"/>
  <c r="B383" i="1"/>
  <c r="C383" i="1" l="1"/>
  <c r="D383" i="1"/>
  <c r="I383" i="1" l="1"/>
  <c r="H383" i="1"/>
  <c r="M383" i="1" s="1"/>
  <c r="E383" i="1"/>
  <c r="L383" i="1" l="1"/>
  <c r="F383" i="1"/>
  <c r="P383" i="1"/>
  <c r="A384" i="1" s="1"/>
  <c r="N383" i="1"/>
  <c r="B384" i="1"/>
  <c r="O383" i="1"/>
  <c r="D384" i="1" l="1"/>
  <c r="C384" i="1"/>
  <c r="H384" i="1" l="1"/>
  <c r="E384" i="1"/>
  <c r="I384" i="1"/>
  <c r="P384" i="1" l="1"/>
  <c r="O384" i="1"/>
  <c r="B385" i="1"/>
  <c r="A385" i="1"/>
  <c r="L384" i="1"/>
  <c r="N384" i="1"/>
  <c r="F384" i="1"/>
  <c r="M384" i="1"/>
  <c r="D385" i="1" l="1"/>
  <c r="C385" i="1"/>
  <c r="H385" i="1" l="1"/>
  <c r="E385" i="1"/>
  <c r="I385" i="1"/>
  <c r="L385" i="1" l="1"/>
  <c r="N385" i="1"/>
  <c r="O385" i="1"/>
  <c r="P385" i="1"/>
  <c r="F385" i="1"/>
  <c r="B386" i="1"/>
  <c r="A386" i="1"/>
  <c r="M385" i="1"/>
  <c r="C386" i="1" l="1"/>
  <c r="D386" i="1"/>
  <c r="I386" i="1" l="1"/>
  <c r="E386" i="1"/>
  <c r="H386" i="1"/>
  <c r="M386" i="1" s="1"/>
  <c r="N386" i="1" l="1"/>
  <c r="P386" i="1"/>
  <c r="F386" i="1"/>
  <c r="A387" i="1"/>
  <c r="O386" i="1"/>
  <c r="B387" i="1"/>
  <c r="L386" i="1"/>
  <c r="D387" i="1" l="1"/>
  <c r="C387" i="1"/>
  <c r="H387" i="1" l="1"/>
  <c r="E387" i="1"/>
  <c r="I387" i="1"/>
  <c r="F387" i="1" l="1"/>
  <c r="P387" i="1"/>
  <c r="B388" i="1"/>
  <c r="A388" i="1"/>
  <c r="N387" i="1"/>
  <c r="L387" i="1"/>
  <c r="O387" i="1"/>
  <c r="M387" i="1"/>
  <c r="C388" i="1" l="1"/>
  <c r="D388" i="1"/>
  <c r="I388" i="1" l="1"/>
  <c r="E388" i="1"/>
  <c r="H388" i="1"/>
  <c r="M388" i="1" s="1"/>
  <c r="L388" i="1" l="1"/>
  <c r="O388" i="1"/>
  <c r="P388" i="1"/>
  <c r="B389" i="1" s="1"/>
  <c r="A389" i="1"/>
  <c r="N388" i="1"/>
  <c r="F388" i="1"/>
  <c r="D389" i="1" l="1"/>
  <c r="C389" i="1"/>
  <c r="E389" i="1" l="1"/>
  <c r="H389" i="1"/>
  <c r="M389" i="1" s="1"/>
  <c r="I389" i="1"/>
  <c r="N389" i="1" l="1"/>
  <c r="P389" i="1"/>
  <c r="B390" i="1" s="1"/>
  <c r="O389" i="1"/>
  <c r="F389" i="1"/>
  <c r="L389" i="1"/>
  <c r="A390" i="1" l="1"/>
  <c r="C390" i="1"/>
  <c r="D390" i="1"/>
  <c r="I390" i="1" l="1"/>
  <c r="E390" i="1"/>
  <c r="H390" i="1"/>
  <c r="M390" i="1" s="1"/>
  <c r="P390" i="1" l="1"/>
  <c r="B391" i="1"/>
  <c r="F390" i="1"/>
  <c r="N390" i="1"/>
  <c r="O390" i="1"/>
  <c r="L390" i="1"/>
  <c r="A391" i="1"/>
  <c r="D391" i="1" l="1"/>
  <c r="C391" i="1"/>
  <c r="E391" i="1" l="1"/>
  <c r="H391" i="1"/>
  <c r="I391" i="1"/>
  <c r="M391" i="1" l="1"/>
  <c r="L391" i="1"/>
  <c r="O391" i="1"/>
  <c r="N391" i="1"/>
  <c r="F391" i="1"/>
  <c r="P391" i="1"/>
  <c r="A392" i="1" s="1"/>
  <c r="B392" i="1"/>
  <c r="C392" i="1" l="1"/>
  <c r="D392" i="1"/>
  <c r="I392" i="1" l="1"/>
  <c r="H392" i="1"/>
  <c r="E392" i="1"/>
  <c r="N392" i="1" l="1"/>
  <c r="P392" i="1"/>
  <c r="B393" i="1" s="1"/>
  <c r="L392" i="1"/>
  <c r="O392" i="1"/>
  <c r="F392" i="1"/>
  <c r="A393" i="1"/>
  <c r="M392" i="1"/>
  <c r="D393" i="1" l="1"/>
  <c r="C393" i="1"/>
  <c r="H393" i="1" l="1"/>
  <c r="E393" i="1"/>
  <c r="I393" i="1"/>
  <c r="F393" i="1" l="1"/>
  <c r="L393" i="1"/>
  <c r="N393" i="1"/>
  <c r="P393" i="1"/>
  <c r="A394" i="1" s="1"/>
  <c r="O393" i="1"/>
  <c r="M393" i="1"/>
  <c r="C394" i="1" l="1"/>
  <c r="D394" i="1"/>
  <c r="B394" i="1"/>
  <c r="I394" i="1" l="1"/>
  <c r="E394" i="1"/>
  <c r="H394" i="1"/>
  <c r="M394" i="1" s="1"/>
  <c r="F394" i="1" l="1"/>
  <c r="N394" i="1"/>
  <c r="P394" i="1"/>
  <c r="B395" i="1" s="1"/>
  <c r="L394" i="1"/>
  <c r="O394" i="1"/>
  <c r="A395" i="1" l="1"/>
  <c r="D395" i="1"/>
  <c r="C395" i="1"/>
  <c r="H395" i="1" l="1"/>
  <c r="E395" i="1"/>
  <c r="I395" i="1"/>
  <c r="F395" i="1" l="1"/>
  <c r="N395" i="1"/>
  <c r="P395" i="1"/>
  <c r="B396" i="1" s="1"/>
  <c r="O395" i="1"/>
  <c r="A396" i="1"/>
  <c r="L395" i="1"/>
  <c r="M395" i="1"/>
  <c r="D396" i="1" l="1"/>
  <c r="C396" i="1"/>
  <c r="H396" i="1" l="1"/>
  <c r="E396" i="1"/>
  <c r="I396" i="1"/>
  <c r="L396" i="1" l="1"/>
  <c r="N396" i="1"/>
  <c r="O396" i="1"/>
  <c r="P396" i="1"/>
  <c r="A397" i="1" s="1"/>
  <c r="F396" i="1"/>
  <c r="B397" i="1"/>
  <c r="M396" i="1"/>
  <c r="C397" i="1" l="1"/>
  <c r="D397" i="1"/>
  <c r="I397" i="1" l="1"/>
  <c r="H397" i="1"/>
  <c r="M397" i="1" s="1"/>
  <c r="E397" i="1"/>
  <c r="O397" i="1" l="1"/>
  <c r="N397" i="1"/>
  <c r="P397" i="1"/>
  <c r="B398" i="1" s="1"/>
  <c r="L397" i="1"/>
  <c r="F397" i="1"/>
  <c r="A398" i="1" l="1"/>
  <c r="D398" i="1"/>
  <c r="C398" i="1"/>
  <c r="H398" i="1" l="1"/>
  <c r="E398" i="1"/>
  <c r="I398" i="1"/>
  <c r="P398" i="1" l="1"/>
  <c r="B399" i="1"/>
  <c r="N398" i="1"/>
  <c r="L398" i="1"/>
  <c r="A399" i="1"/>
  <c r="F398" i="1"/>
  <c r="O398" i="1"/>
  <c r="M398" i="1"/>
  <c r="C399" i="1" l="1"/>
  <c r="D399" i="1"/>
  <c r="I399" i="1" l="1"/>
  <c r="E399" i="1"/>
  <c r="H399" i="1"/>
  <c r="M399" i="1" s="1"/>
  <c r="P399" i="1" l="1"/>
  <c r="B400" i="1" s="1"/>
  <c r="F399" i="1"/>
  <c r="O399" i="1"/>
  <c r="N399" i="1"/>
  <c r="L399" i="1"/>
  <c r="A400" i="1"/>
  <c r="D400" i="1" l="1"/>
  <c r="C400" i="1"/>
  <c r="E400" i="1" l="1"/>
  <c r="H400" i="1"/>
  <c r="I400" i="1"/>
  <c r="M400" i="1" l="1"/>
  <c r="N400" i="1"/>
  <c r="P400" i="1"/>
  <c r="A401" i="1" s="1"/>
  <c r="F400" i="1"/>
  <c r="O400" i="1"/>
  <c r="L400" i="1"/>
  <c r="B401" i="1" l="1"/>
  <c r="C401" i="1"/>
  <c r="D401" i="1"/>
  <c r="I401" i="1" l="1"/>
  <c r="H401" i="1"/>
  <c r="M401" i="1" s="1"/>
  <c r="E401" i="1"/>
  <c r="L401" i="1" l="1"/>
  <c r="O401" i="1"/>
  <c r="N401" i="1"/>
  <c r="P401" i="1"/>
  <c r="A402" i="1" s="1"/>
  <c r="F401" i="1"/>
  <c r="B402" i="1"/>
  <c r="D402" i="1" l="1"/>
  <c r="C402" i="1"/>
  <c r="H402" i="1" l="1"/>
  <c r="E402" i="1"/>
  <c r="I402" i="1"/>
  <c r="M402" i="1" l="1"/>
  <c r="P402" i="1"/>
  <c r="O402" i="1"/>
  <c r="F402" i="1"/>
  <c r="B403" i="1"/>
  <c r="A403" i="1"/>
  <c r="N402" i="1"/>
  <c r="L402" i="1"/>
  <c r="C403" i="1" l="1"/>
  <c r="D403" i="1"/>
  <c r="I403" i="1" l="1"/>
  <c r="E403" i="1"/>
  <c r="H403" i="1"/>
  <c r="M403" i="1" s="1"/>
  <c r="O403" i="1" l="1"/>
  <c r="L403" i="1"/>
  <c r="N403" i="1"/>
  <c r="F403" i="1"/>
  <c r="P403" i="1"/>
  <c r="B404" i="1" s="1"/>
  <c r="A404" i="1" l="1"/>
  <c r="D404" i="1"/>
  <c r="C404" i="1"/>
  <c r="H404" i="1" l="1"/>
  <c r="E404" i="1"/>
  <c r="I404" i="1"/>
  <c r="L404" i="1" l="1"/>
  <c r="F404" i="1"/>
  <c r="O404" i="1"/>
  <c r="N404" i="1"/>
  <c r="P404" i="1"/>
  <c r="A405" i="1" s="1"/>
  <c r="M404" i="1"/>
  <c r="B405" i="1" l="1"/>
  <c r="C405" i="1"/>
  <c r="D405" i="1"/>
  <c r="I405" i="1" l="1"/>
  <c r="H405" i="1"/>
  <c r="M405" i="1" s="1"/>
  <c r="E405" i="1"/>
  <c r="O405" i="1" l="1"/>
  <c r="P405" i="1"/>
  <c r="A406" i="1" s="1"/>
  <c r="L405" i="1"/>
  <c r="N405" i="1"/>
  <c r="F405" i="1"/>
  <c r="B406" i="1"/>
  <c r="C406" i="1" l="1"/>
  <c r="D406" i="1"/>
  <c r="I406" i="1" l="1"/>
  <c r="H406" i="1"/>
  <c r="M406" i="1" s="1"/>
  <c r="E406" i="1"/>
  <c r="L406" i="1" l="1"/>
  <c r="A407" i="1"/>
  <c r="P406" i="1"/>
  <c r="F406" i="1"/>
  <c r="B407" i="1"/>
  <c r="O406" i="1"/>
  <c r="N406" i="1"/>
  <c r="D407" i="1" l="1"/>
  <c r="C407" i="1"/>
  <c r="E407" i="1" l="1"/>
  <c r="H407" i="1"/>
  <c r="M407" i="1" s="1"/>
  <c r="I407" i="1"/>
  <c r="F407" i="1" l="1"/>
  <c r="N407" i="1"/>
  <c r="A408" i="1"/>
  <c r="O407" i="1"/>
  <c r="P407" i="1"/>
  <c r="B408" i="1"/>
  <c r="L407" i="1"/>
  <c r="D408" i="1" l="1"/>
  <c r="C408" i="1"/>
  <c r="H408" i="1" l="1"/>
  <c r="E408" i="1"/>
  <c r="I408" i="1"/>
  <c r="O408" i="1" l="1"/>
  <c r="B409" i="1"/>
  <c r="N408" i="1"/>
  <c r="P408" i="1"/>
  <c r="F408" i="1"/>
  <c r="A409" i="1"/>
  <c r="L408" i="1"/>
  <c r="M408" i="1"/>
  <c r="C409" i="1" l="1"/>
  <c r="D409" i="1"/>
  <c r="I409" i="1" l="1"/>
  <c r="E409" i="1"/>
  <c r="H409" i="1"/>
  <c r="M409" i="1" l="1"/>
  <c r="L409" i="1"/>
  <c r="N409" i="1"/>
  <c r="O409" i="1"/>
  <c r="P409" i="1"/>
  <c r="B410" i="1" s="1"/>
  <c r="A410" i="1"/>
  <c r="F409" i="1"/>
  <c r="D410" i="1" l="1"/>
  <c r="C410" i="1"/>
  <c r="E410" i="1" l="1"/>
  <c r="H410" i="1"/>
  <c r="I410" i="1"/>
  <c r="M410" i="1" l="1"/>
  <c r="P410" i="1"/>
  <c r="B411" i="1" s="1"/>
  <c r="O410" i="1"/>
  <c r="F410" i="1"/>
  <c r="N410" i="1"/>
  <c r="L410" i="1"/>
  <c r="C411" i="1" l="1"/>
  <c r="D411" i="1"/>
  <c r="A411" i="1"/>
  <c r="I411" i="1" l="1"/>
  <c r="E411" i="1"/>
  <c r="H411" i="1"/>
  <c r="M411" i="1" s="1"/>
  <c r="P411" i="1" l="1"/>
  <c r="A412" i="1"/>
  <c r="B412" i="1"/>
  <c r="O411" i="1"/>
  <c r="L411" i="1"/>
  <c r="F411" i="1"/>
  <c r="N411" i="1"/>
  <c r="D412" i="1" l="1"/>
  <c r="C412" i="1"/>
  <c r="E412" i="1" l="1"/>
  <c r="H412" i="1"/>
  <c r="I412" i="1"/>
  <c r="L412" i="1" l="1"/>
  <c r="N412" i="1"/>
  <c r="P412" i="1"/>
  <c r="A413" i="1"/>
  <c r="B413" i="1"/>
  <c r="O412" i="1"/>
  <c r="F412" i="1"/>
  <c r="M412" i="1"/>
  <c r="C413" i="1" l="1"/>
  <c r="D413" i="1"/>
  <c r="I413" i="1" l="1"/>
  <c r="E413" i="1"/>
  <c r="H413" i="1"/>
  <c r="M413" i="1" s="1"/>
  <c r="O413" i="1" l="1"/>
  <c r="N413" i="1"/>
  <c r="P413" i="1"/>
  <c r="A414" i="1"/>
  <c r="B414" i="1"/>
  <c r="F413" i="1"/>
  <c r="L413" i="1"/>
  <c r="D414" i="1" l="1"/>
  <c r="C414" i="1"/>
  <c r="H414" i="1" l="1"/>
  <c r="E414" i="1"/>
  <c r="I414" i="1"/>
  <c r="L414" i="1" l="1"/>
  <c r="O414" i="1"/>
  <c r="N414" i="1"/>
  <c r="F414" i="1"/>
  <c r="P414" i="1"/>
  <c r="B415" i="1" s="1"/>
  <c r="M414" i="1"/>
  <c r="A415" i="1" l="1"/>
  <c r="C415" i="1"/>
  <c r="D415" i="1"/>
  <c r="I415" i="1" l="1"/>
  <c r="H415" i="1"/>
  <c r="M415" i="1" s="1"/>
  <c r="E415" i="1"/>
  <c r="N415" i="1" l="1"/>
  <c r="P415" i="1"/>
  <c r="F415" i="1"/>
  <c r="B416" i="1"/>
  <c r="A416" i="1"/>
  <c r="L415" i="1"/>
  <c r="O415" i="1"/>
  <c r="D416" i="1" l="1"/>
  <c r="C416" i="1"/>
  <c r="H416" i="1" l="1"/>
  <c r="E416" i="1"/>
  <c r="I416" i="1"/>
  <c r="O416" i="1" l="1"/>
  <c r="P416" i="1"/>
  <c r="A417" i="1"/>
  <c r="L416" i="1"/>
  <c r="N416" i="1"/>
  <c r="F416" i="1"/>
  <c r="B417" i="1"/>
  <c r="M416" i="1"/>
  <c r="C417" i="1" l="1"/>
  <c r="D417" i="1"/>
  <c r="I417" i="1" l="1"/>
  <c r="E417" i="1"/>
  <c r="H417" i="1"/>
  <c r="M417" i="1" s="1"/>
  <c r="L417" i="1" l="1"/>
  <c r="N417" i="1"/>
  <c r="P417" i="1"/>
  <c r="B418" i="1" s="1"/>
  <c r="O417" i="1"/>
  <c r="F417" i="1"/>
  <c r="A418" i="1"/>
  <c r="D418" i="1" l="1"/>
  <c r="C418" i="1"/>
  <c r="E418" i="1" l="1"/>
  <c r="H418" i="1"/>
  <c r="I418" i="1"/>
  <c r="F418" i="1" l="1"/>
  <c r="O418" i="1"/>
  <c r="N418" i="1"/>
  <c r="P418" i="1"/>
  <c r="B419" i="1"/>
  <c r="A419" i="1"/>
  <c r="L418" i="1"/>
  <c r="M418" i="1"/>
  <c r="C419" i="1" l="1"/>
  <c r="D419" i="1"/>
  <c r="I419" i="1" l="1"/>
  <c r="H419" i="1"/>
  <c r="M419" i="1" s="1"/>
  <c r="E419" i="1"/>
  <c r="P419" i="1" l="1"/>
  <c r="B420" i="1"/>
  <c r="A420" i="1"/>
  <c r="F419" i="1"/>
  <c r="O419" i="1"/>
  <c r="N419" i="1"/>
  <c r="L419" i="1"/>
  <c r="D420" i="1" l="1"/>
  <c r="C420" i="1"/>
  <c r="E420" i="1" l="1"/>
  <c r="H420" i="1"/>
  <c r="I420" i="1"/>
  <c r="L420" i="1" l="1"/>
  <c r="O420" i="1"/>
  <c r="N420" i="1"/>
  <c r="P420" i="1"/>
  <c r="B421" i="1"/>
  <c r="F420" i="1"/>
  <c r="A421" i="1"/>
  <c r="M420" i="1"/>
  <c r="C421" i="1" l="1"/>
  <c r="D421" i="1"/>
  <c r="I421" i="1" l="1"/>
  <c r="E421" i="1"/>
  <c r="H421" i="1"/>
  <c r="M421" i="1" s="1"/>
  <c r="P421" i="1" l="1"/>
  <c r="F421" i="1"/>
  <c r="B422" i="1"/>
  <c r="A422" i="1"/>
  <c r="O421" i="1"/>
  <c r="L421" i="1"/>
  <c r="N421" i="1"/>
  <c r="D422" i="1" l="1"/>
  <c r="C422" i="1"/>
  <c r="H422" i="1" l="1"/>
  <c r="E422" i="1"/>
  <c r="I422" i="1"/>
  <c r="L422" i="1" l="1"/>
  <c r="P422" i="1"/>
  <c r="A423" i="1" s="1"/>
  <c r="O422" i="1"/>
  <c r="N422" i="1"/>
  <c r="F422" i="1"/>
  <c r="M422" i="1"/>
  <c r="B423" i="1" l="1"/>
  <c r="D423" i="1"/>
  <c r="C423" i="1"/>
  <c r="E423" i="1" l="1"/>
  <c r="H423" i="1"/>
  <c r="I423" i="1"/>
  <c r="M423" i="1" l="1"/>
  <c r="O423" i="1"/>
  <c r="N423" i="1"/>
  <c r="F423" i="1"/>
  <c r="P423" i="1"/>
  <c r="A424" i="1" s="1"/>
  <c r="L423" i="1"/>
  <c r="C424" i="1" l="1"/>
  <c r="D424" i="1"/>
  <c r="B424" i="1"/>
  <c r="I424" i="1" l="1"/>
  <c r="H424" i="1"/>
  <c r="M424" i="1" s="1"/>
  <c r="E424" i="1"/>
  <c r="P424" i="1" l="1"/>
  <c r="B425" i="1"/>
  <c r="O424" i="1"/>
  <c r="L424" i="1"/>
  <c r="N424" i="1"/>
  <c r="A425" i="1"/>
  <c r="F424" i="1"/>
  <c r="C425" i="1" l="1"/>
  <c r="D425" i="1"/>
  <c r="I425" i="1" l="1"/>
  <c r="E425" i="1"/>
  <c r="H425" i="1"/>
  <c r="M425" i="1" s="1"/>
  <c r="N425" i="1" l="1"/>
  <c r="P425" i="1"/>
  <c r="B426" i="1" s="1"/>
  <c r="L425" i="1"/>
  <c r="O425" i="1"/>
  <c r="F425" i="1"/>
  <c r="D426" i="1" l="1"/>
  <c r="C426" i="1"/>
  <c r="A426" i="1"/>
  <c r="H426" i="1" l="1"/>
  <c r="E426" i="1"/>
  <c r="I426" i="1"/>
  <c r="M426" i="1" l="1"/>
  <c r="O426" i="1"/>
  <c r="N426" i="1"/>
  <c r="F426" i="1"/>
  <c r="P426" i="1"/>
  <c r="B427" i="1" s="1"/>
  <c r="L426" i="1"/>
  <c r="A427" i="1"/>
  <c r="C427" i="1" l="1"/>
  <c r="D427" i="1"/>
  <c r="I427" i="1" l="1"/>
  <c r="H427" i="1"/>
  <c r="M427" i="1" s="1"/>
  <c r="E427" i="1"/>
  <c r="N427" i="1" l="1"/>
  <c r="L427" i="1"/>
  <c r="P427" i="1"/>
  <c r="A428" i="1" s="1"/>
  <c r="O427" i="1"/>
  <c r="F427" i="1"/>
  <c r="D428" i="1" l="1"/>
  <c r="C428" i="1"/>
  <c r="B428" i="1"/>
  <c r="H428" i="1" l="1"/>
  <c r="E428" i="1"/>
  <c r="I428" i="1"/>
  <c r="O428" i="1" l="1"/>
  <c r="L428" i="1"/>
  <c r="N428" i="1"/>
  <c r="P428" i="1"/>
  <c r="B429" i="1" s="1"/>
  <c r="F428" i="1"/>
  <c r="M428" i="1"/>
  <c r="D429" i="1" l="1"/>
  <c r="C429" i="1"/>
  <c r="A429" i="1"/>
  <c r="H429" i="1" l="1"/>
  <c r="E429" i="1"/>
  <c r="I429" i="1"/>
  <c r="M429" i="1" l="1"/>
  <c r="F429" i="1"/>
  <c r="P429" i="1"/>
  <c r="A430" i="1"/>
  <c r="N429" i="1"/>
  <c r="B430" i="1"/>
  <c r="L429" i="1"/>
  <c r="O429" i="1"/>
  <c r="C430" i="1" l="1"/>
  <c r="D430" i="1"/>
  <c r="I430" i="1" l="1"/>
  <c r="E430" i="1"/>
  <c r="H430" i="1"/>
  <c r="M430" i="1" s="1"/>
  <c r="L430" i="1" l="1"/>
  <c r="N430" i="1"/>
  <c r="F430" i="1"/>
  <c r="O430" i="1"/>
  <c r="P430" i="1"/>
  <c r="A431" i="1" s="1"/>
  <c r="B431" i="1" l="1"/>
  <c r="D431" i="1"/>
  <c r="C431" i="1"/>
  <c r="E431" i="1" l="1"/>
  <c r="H431" i="1"/>
  <c r="I431" i="1"/>
  <c r="M431" i="1" l="1"/>
  <c r="F431" i="1"/>
  <c r="O431" i="1"/>
  <c r="P431" i="1"/>
  <c r="A432" i="1" s="1"/>
  <c r="N431" i="1"/>
  <c r="B432" i="1"/>
  <c r="L431" i="1"/>
  <c r="C432" i="1" l="1"/>
  <c r="D432" i="1"/>
  <c r="I432" i="1" l="1"/>
  <c r="H432" i="1"/>
  <c r="M432" i="1" s="1"/>
  <c r="E432" i="1"/>
  <c r="P432" i="1" l="1"/>
  <c r="B433" i="1"/>
  <c r="A433" i="1"/>
  <c r="N432" i="1"/>
  <c r="L432" i="1"/>
  <c r="F432" i="1"/>
  <c r="O432" i="1"/>
  <c r="D433" i="1" l="1"/>
  <c r="C433" i="1"/>
  <c r="H433" i="1" l="1"/>
  <c r="E433" i="1"/>
  <c r="I433" i="1"/>
  <c r="L433" i="1" l="1"/>
  <c r="P433" i="1"/>
  <c r="B434" i="1" s="1"/>
  <c r="O433" i="1"/>
  <c r="F433" i="1"/>
  <c r="N433" i="1"/>
  <c r="A434" i="1"/>
  <c r="M433" i="1"/>
  <c r="D434" i="1" l="1"/>
  <c r="C434" i="1"/>
  <c r="H434" i="1" l="1"/>
  <c r="E434" i="1"/>
  <c r="I434" i="1"/>
  <c r="M434" i="1" l="1"/>
  <c r="P434" i="1"/>
  <c r="A435" i="1"/>
  <c r="N434" i="1"/>
  <c r="F434" i="1"/>
  <c r="B435" i="1"/>
  <c r="O434" i="1"/>
  <c r="L434" i="1"/>
  <c r="C435" i="1" l="1"/>
  <c r="D435" i="1"/>
  <c r="I435" i="1" l="1"/>
  <c r="H435" i="1"/>
  <c r="M435" i="1" s="1"/>
  <c r="E435" i="1"/>
  <c r="O435" i="1" l="1"/>
  <c r="L435" i="1"/>
  <c r="P435" i="1"/>
  <c r="B436" i="1" s="1"/>
  <c r="A436" i="1"/>
  <c r="F435" i="1"/>
  <c r="N435" i="1"/>
  <c r="D436" i="1" l="1"/>
  <c r="C436" i="1"/>
  <c r="E436" i="1" l="1"/>
  <c r="H436" i="1"/>
  <c r="I436" i="1"/>
  <c r="M436" i="1" l="1"/>
  <c r="O436" i="1"/>
  <c r="P436" i="1"/>
  <c r="A437" i="1" s="1"/>
  <c r="F436" i="1"/>
  <c r="B437" i="1"/>
  <c r="L436" i="1"/>
  <c r="N436" i="1"/>
  <c r="C437" i="1" l="1"/>
  <c r="D437" i="1"/>
  <c r="I437" i="1" l="1"/>
  <c r="H437" i="1"/>
  <c r="M437" i="1" s="1"/>
  <c r="E437" i="1"/>
  <c r="F437" i="1" l="1"/>
  <c r="N437" i="1"/>
  <c r="P437" i="1"/>
  <c r="B438" i="1"/>
  <c r="O437" i="1"/>
  <c r="A438" i="1"/>
  <c r="L437" i="1"/>
  <c r="D438" i="1" l="1"/>
  <c r="C438" i="1"/>
  <c r="H438" i="1" l="1"/>
  <c r="E438" i="1"/>
  <c r="I438" i="1"/>
  <c r="L438" i="1" l="1"/>
  <c r="F438" i="1"/>
  <c r="O438" i="1"/>
  <c r="N438" i="1"/>
  <c r="P438" i="1"/>
  <c r="A439" i="1" s="1"/>
  <c r="M438" i="1"/>
  <c r="B439" i="1" l="1"/>
  <c r="D439" i="1"/>
  <c r="C439" i="1"/>
  <c r="E439" i="1" l="1"/>
  <c r="H439" i="1"/>
  <c r="I439" i="1"/>
  <c r="O439" i="1" l="1"/>
  <c r="N439" i="1"/>
  <c r="F439" i="1"/>
  <c r="P439" i="1"/>
  <c r="B440" i="1" s="1"/>
  <c r="L439" i="1"/>
  <c r="M439" i="1"/>
  <c r="C440" i="1" l="1"/>
  <c r="D440" i="1"/>
  <c r="A440" i="1"/>
  <c r="I440" i="1" l="1"/>
  <c r="H440" i="1"/>
  <c r="M440" i="1" s="1"/>
  <c r="E440" i="1"/>
  <c r="F440" i="1" l="1"/>
  <c r="O440" i="1"/>
  <c r="P440" i="1"/>
  <c r="B441" i="1" s="1"/>
  <c r="A441" i="1"/>
  <c r="L440" i="1"/>
  <c r="N440" i="1"/>
  <c r="D441" i="1" l="1"/>
  <c r="C441" i="1"/>
  <c r="E441" i="1" l="1"/>
  <c r="H441" i="1"/>
  <c r="I441" i="1"/>
  <c r="M441" i="1" l="1"/>
  <c r="O441" i="1"/>
  <c r="L441" i="1"/>
  <c r="N441" i="1"/>
  <c r="F441" i="1"/>
  <c r="P441" i="1"/>
  <c r="A442" i="1" s="1"/>
  <c r="B442" i="1"/>
  <c r="C442" i="1" l="1"/>
  <c r="D442" i="1"/>
  <c r="I442" i="1" l="1"/>
  <c r="H442" i="1"/>
  <c r="M442" i="1" s="1"/>
  <c r="E442" i="1"/>
  <c r="P442" i="1" l="1"/>
  <c r="F442" i="1"/>
  <c r="O442" i="1"/>
  <c r="A443" i="1"/>
  <c r="B443" i="1"/>
  <c r="L442" i="1"/>
  <c r="N442" i="1"/>
  <c r="D443" i="1" l="1"/>
  <c r="C443" i="1"/>
  <c r="E443" i="1" l="1"/>
  <c r="H443" i="1"/>
  <c r="I443" i="1"/>
  <c r="M443" i="1" l="1"/>
  <c r="P443" i="1"/>
  <c r="B444" i="1"/>
  <c r="A444" i="1"/>
  <c r="F443" i="1"/>
  <c r="N443" i="1"/>
  <c r="L443" i="1"/>
  <c r="O443" i="1"/>
  <c r="C444" i="1" l="1"/>
  <c r="D444" i="1"/>
  <c r="I444" i="1" l="1"/>
  <c r="E444" i="1"/>
  <c r="H444" i="1"/>
  <c r="M444" i="1" s="1"/>
  <c r="L444" i="1" l="1"/>
  <c r="O444" i="1"/>
  <c r="N444" i="1"/>
  <c r="F444" i="1"/>
  <c r="P444" i="1"/>
  <c r="B445" i="1" s="1"/>
  <c r="A445" i="1" l="1"/>
  <c r="D445" i="1"/>
  <c r="C445" i="1"/>
  <c r="H445" i="1" l="1"/>
  <c r="E445" i="1"/>
  <c r="I445" i="1"/>
  <c r="O445" i="1" l="1"/>
  <c r="F445" i="1"/>
  <c r="L445" i="1"/>
  <c r="P445" i="1"/>
  <c r="N445" i="1"/>
  <c r="A446" i="1"/>
  <c r="B446" i="1"/>
  <c r="M445" i="1"/>
  <c r="D446" i="1" l="1"/>
  <c r="C446" i="1"/>
  <c r="H446" i="1" l="1"/>
  <c r="E446" i="1"/>
  <c r="I446" i="1"/>
  <c r="L446" i="1" l="1"/>
  <c r="O446" i="1"/>
  <c r="P446" i="1"/>
  <c r="A447" i="1" s="1"/>
  <c r="F446" i="1"/>
  <c r="N446" i="1"/>
  <c r="M446" i="1"/>
  <c r="B447" i="1" l="1"/>
  <c r="D447" i="1"/>
  <c r="C447" i="1"/>
  <c r="I447" i="1" l="1"/>
  <c r="E447" i="1"/>
  <c r="H447" i="1"/>
  <c r="M447" i="1" s="1"/>
  <c r="F447" i="1" l="1"/>
  <c r="O447" i="1"/>
  <c r="L447" i="1"/>
  <c r="N447" i="1"/>
  <c r="P447" i="1"/>
  <c r="A448" i="1" s="1"/>
  <c r="B448" i="1" l="1"/>
  <c r="D448" i="1"/>
  <c r="C448" i="1"/>
  <c r="I448" i="1" l="1"/>
  <c r="E448" i="1"/>
  <c r="H448" i="1"/>
  <c r="M448" i="1" s="1"/>
  <c r="F448" i="1" l="1"/>
  <c r="P448" i="1"/>
  <c r="A449" i="1"/>
  <c r="L448" i="1"/>
  <c r="O448" i="1"/>
  <c r="N448" i="1"/>
  <c r="B449" i="1"/>
  <c r="C449" i="1" l="1"/>
  <c r="D449" i="1"/>
  <c r="I449" i="1" l="1"/>
  <c r="H449" i="1"/>
  <c r="M449" i="1" s="1"/>
  <c r="E449" i="1"/>
  <c r="F449" i="1" l="1"/>
  <c r="L449" i="1"/>
  <c r="N449" i="1"/>
  <c r="O449" i="1"/>
  <c r="P449" i="1"/>
  <c r="A450" i="1" s="1"/>
  <c r="B450" i="1" l="1"/>
  <c r="D450" i="1"/>
  <c r="C450" i="1"/>
  <c r="I450" i="1" l="1"/>
  <c r="H450" i="1"/>
  <c r="M450" i="1" s="1"/>
  <c r="E450" i="1"/>
  <c r="O450" i="1" l="1"/>
  <c r="N450" i="1"/>
  <c r="F450" i="1"/>
  <c r="P450" i="1"/>
  <c r="B451" i="1" s="1"/>
  <c r="L450" i="1"/>
  <c r="D451" i="1" l="1"/>
  <c r="C451" i="1"/>
  <c r="A451" i="1"/>
  <c r="E451" i="1" l="1"/>
  <c r="H451" i="1"/>
  <c r="I451" i="1"/>
  <c r="M451" i="1" l="1"/>
  <c r="F451" i="1"/>
  <c r="O451" i="1"/>
  <c r="N451" i="1"/>
  <c r="A452" i="1"/>
  <c r="P451" i="1"/>
  <c r="B452" i="1" s="1"/>
  <c r="L451" i="1"/>
  <c r="C452" i="1" l="1"/>
  <c r="D452" i="1"/>
  <c r="I452" i="1" l="1"/>
  <c r="H452" i="1"/>
  <c r="M452" i="1" s="1"/>
  <c r="E452" i="1"/>
  <c r="L452" i="1" l="1"/>
  <c r="N452" i="1"/>
  <c r="O452" i="1"/>
  <c r="F452" i="1"/>
  <c r="P452" i="1"/>
  <c r="A453" i="1" s="1"/>
  <c r="B453" i="1" l="1"/>
  <c r="D453" i="1"/>
  <c r="C453" i="1"/>
  <c r="H453" i="1" l="1"/>
  <c r="E453" i="1"/>
  <c r="I453" i="1"/>
  <c r="N453" i="1" l="1"/>
  <c r="P453" i="1"/>
  <c r="A454" i="1" s="1"/>
  <c r="O453" i="1"/>
  <c r="L453" i="1"/>
  <c r="F453" i="1"/>
  <c r="B454" i="1"/>
  <c r="M453" i="1"/>
  <c r="C454" i="1" l="1"/>
  <c r="D454" i="1"/>
  <c r="I454" i="1" l="1"/>
  <c r="H454" i="1"/>
  <c r="M454" i="1" s="1"/>
  <c r="E454" i="1"/>
  <c r="P454" i="1" l="1"/>
  <c r="B455" i="1" s="1"/>
  <c r="L454" i="1"/>
  <c r="F454" i="1"/>
  <c r="O454" i="1"/>
  <c r="N454" i="1"/>
  <c r="D455" i="1" l="1"/>
  <c r="C455" i="1"/>
  <c r="A455" i="1"/>
  <c r="E455" i="1" l="1"/>
  <c r="H455" i="1"/>
  <c r="I455" i="1"/>
  <c r="M455" i="1" l="1"/>
  <c r="O455" i="1"/>
  <c r="F455" i="1"/>
  <c r="P455" i="1"/>
  <c r="A456" i="1" s="1"/>
  <c r="L455" i="1"/>
  <c r="N455" i="1"/>
  <c r="B456" i="1" l="1"/>
  <c r="C456" i="1"/>
  <c r="D456" i="1"/>
  <c r="I456" i="1" l="1"/>
  <c r="E456" i="1"/>
  <c r="H456" i="1"/>
  <c r="M456" i="1" s="1"/>
  <c r="F456" i="1" l="1"/>
  <c r="P456" i="1"/>
  <c r="O456" i="1"/>
  <c r="N456" i="1"/>
  <c r="B457" i="1"/>
  <c r="L456" i="1"/>
  <c r="A457" i="1"/>
  <c r="C457" i="1" l="1"/>
  <c r="D457" i="1"/>
  <c r="I457" i="1" l="1"/>
  <c r="E457" i="1"/>
  <c r="H457" i="1"/>
  <c r="M457" i="1" s="1"/>
  <c r="L457" i="1" l="1"/>
  <c r="P457" i="1"/>
  <c r="A458" i="1" s="1"/>
  <c r="N457" i="1"/>
  <c r="B458" i="1"/>
  <c r="F457" i="1"/>
  <c r="O457" i="1"/>
  <c r="D458" i="1" l="1"/>
  <c r="C458" i="1"/>
  <c r="H458" i="1" l="1"/>
  <c r="E458" i="1"/>
  <c r="I458" i="1"/>
  <c r="M458" i="1" l="1"/>
  <c r="P458" i="1"/>
  <c r="B459" i="1" s="1"/>
  <c r="A459" i="1"/>
  <c r="L458" i="1"/>
  <c r="O458" i="1"/>
  <c r="N458" i="1"/>
  <c r="F458" i="1"/>
  <c r="C459" i="1" l="1"/>
  <c r="D459" i="1"/>
  <c r="I459" i="1" l="1"/>
  <c r="E459" i="1"/>
  <c r="H459" i="1"/>
  <c r="M459" i="1" s="1"/>
  <c r="O459" i="1" l="1"/>
  <c r="N459" i="1"/>
  <c r="F459" i="1"/>
  <c r="P459" i="1"/>
  <c r="B460" i="1" s="1"/>
  <c r="A460" i="1"/>
  <c r="L459" i="1"/>
  <c r="D460" i="1" l="1"/>
  <c r="C460" i="1"/>
  <c r="H460" i="1" l="1"/>
  <c r="E460" i="1"/>
  <c r="I460" i="1"/>
  <c r="L460" i="1" l="1"/>
  <c r="O460" i="1"/>
  <c r="N460" i="1"/>
  <c r="F460" i="1"/>
  <c r="B461" i="1"/>
  <c r="P460" i="1"/>
  <c r="A461" i="1"/>
  <c r="M460" i="1"/>
  <c r="C461" i="1" l="1"/>
  <c r="D461" i="1"/>
  <c r="I461" i="1" l="1"/>
  <c r="H461" i="1"/>
  <c r="M461" i="1" s="1"/>
  <c r="E461" i="1"/>
  <c r="O461" i="1" l="1"/>
  <c r="F461" i="1"/>
  <c r="L461" i="1"/>
  <c r="N461" i="1"/>
  <c r="P461" i="1"/>
  <c r="A462" i="1" s="1"/>
  <c r="B462" i="1" l="1"/>
  <c r="D462" i="1"/>
  <c r="C462" i="1"/>
  <c r="E462" i="1" l="1"/>
  <c r="H462" i="1"/>
  <c r="I462" i="1"/>
  <c r="M462" i="1" l="1"/>
  <c r="N462" i="1"/>
  <c r="F462" i="1"/>
  <c r="L462" i="1"/>
  <c r="O462" i="1"/>
  <c r="P462" i="1"/>
  <c r="B463" i="1" s="1"/>
  <c r="C463" i="1" l="1"/>
  <c r="D463" i="1"/>
  <c r="A463" i="1"/>
  <c r="I463" i="1" l="1"/>
  <c r="E463" i="1"/>
  <c r="H463" i="1"/>
  <c r="M463" i="1" s="1"/>
  <c r="O463" i="1" l="1"/>
  <c r="L463" i="1"/>
  <c r="N463" i="1"/>
  <c r="P463" i="1"/>
  <c r="A464" i="1" s="1"/>
  <c r="F463" i="1"/>
  <c r="B464" i="1"/>
  <c r="D464" i="1" l="1"/>
  <c r="C464" i="1"/>
  <c r="E464" i="1" l="1"/>
  <c r="H464" i="1"/>
  <c r="I464" i="1"/>
  <c r="M464" i="1" l="1"/>
  <c r="F464" i="1"/>
  <c r="O464" i="1"/>
  <c r="N464" i="1"/>
  <c r="P464" i="1"/>
  <c r="A465" i="1" s="1"/>
  <c r="L464" i="1"/>
  <c r="C465" i="1" l="1"/>
  <c r="D465" i="1"/>
  <c r="B465" i="1"/>
  <c r="I465" i="1" l="1"/>
  <c r="E465" i="1"/>
  <c r="H465" i="1"/>
  <c r="M465" i="1" s="1"/>
  <c r="P465" i="1" l="1"/>
  <c r="L465" i="1"/>
  <c r="B466" i="1"/>
  <c r="O465" i="1"/>
  <c r="N465" i="1"/>
  <c r="A466" i="1"/>
  <c r="F465" i="1"/>
  <c r="D466" i="1" l="1"/>
  <c r="C466" i="1"/>
  <c r="E466" i="1" l="1"/>
  <c r="H466" i="1"/>
  <c r="I466" i="1"/>
  <c r="P466" i="1" l="1"/>
  <c r="B467" i="1"/>
  <c r="A467" i="1"/>
  <c r="O466" i="1"/>
  <c r="N466" i="1"/>
  <c r="F466" i="1"/>
  <c r="L466" i="1"/>
  <c r="M466" i="1"/>
  <c r="C467" i="1" l="1"/>
  <c r="D467" i="1"/>
  <c r="I467" i="1" l="1"/>
  <c r="H467" i="1"/>
  <c r="M467" i="1" s="1"/>
  <c r="E467" i="1"/>
  <c r="P467" i="1" l="1"/>
  <c r="N467" i="1"/>
  <c r="O467" i="1"/>
  <c r="L467" i="1"/>
  <c r="A468" i="1"/>
  <c r="F467" i="1"/>
  <c r="B468" i="1"/>
  <c r="D468" i="1" l="1"/>
  <c r="C468" i="1"/>
  <c r="E468" i="1" l="1"/>
  <c r="H468" i="1"/>
  <c r="I468" i="1"/>
  <c r="M468" i="1" l="1"/>
  <c r="L468" i="1"/>
  <c r="N468" i="1"/>
  <c r="P468" i="1"/>
  <c r="A469" i="1" s="1"/>
  <c r="O468" i="1"/>
  <c r="F468" i="1"/>
  <c r="B469" i="1"/>
  <c r="C469" i="1" l="1"/>
  <c r="D469" i="1"/>
  <c r="I469" i="1" l="1"/>
  <c r="H469" i="1"/>
  <c r="M469" i="1" s="1"/>
  <c r="E469" i="1"/>
  <c r="P469" i="1" l="1"/>
  <c r="F469" i="1"/>
  <c r="L469" i="1"/>
  <c r="N469" i="1"/>
  <c r="O469" i="1"/>
  <c r="B470" i="1"/>
  <c r="A470" i="1"/>
  <c r="D470" i="1" l="1"/>
  <c r="C470" i="1"/>
  <c r="H470" i="1" l="1"/>
  <c r="E470" i="1"/>
  <c r="I470" i="1"/>
  <c r="O470" i="1" l="1"/>
  <c r="F470" i="1"/>
  <c r="N470" i="1"/>
  <c r="P470" i="1"/>
  <c r="B471" i="1" s="1"/>
  <c r="L470" i="1"/>
  <c r="M470" i="1"/>
  <c r="A471" i="1" l="1"/>
  <c r="D471" i="1"/>
  <c r="C471" i="1"/>
  <c r="I471" i="1" l="1"/>
  <c r="H471" i="1"/>
  <c r="M471" i="1" s="1"/>
  <c r="E471" i="1"/>
  <c r="P471" i="1" l="1"/>
  <c r="A472" i="1"/>
  <c r="L471" i="1"/>
  <c r="O471" i="1"/>
  <c r="B472" i="1"/>
  <c r="N471" i="1"/>
  <c r="F471" i="1"/>
  <c r="D472" i="1" l="1"/>
  <c r="C472" i="1"/>
  <c r="E472" i="1" l="1"/>
  <c r="H472" i="1"/>
  <c r="I472" i="1"/>
  <c r="M472" i="1" l="1"/>
  <c r="N472" i="1"/>
  <c r="F472" i="1"/>
  <c r="L472" i="1"/>
  <c r="P472" i="1"/>
  <c r="B473" i="1" s="1"/>
  <c r="O472" i="1"/>
  <c r="A473" i="1" l="1"/>
  <c r="C473" i="1"/>
  <c r="D473" i="1"/>
  <c r="H473" i="1" l="1"/>
  <c r="E473" i="1"/>
  <c r="I473" i="1"/>
  <c r="N473" i="1" l="1"/>
  <c r="L473" i="1"/>
  <c r="F473" i="1"/>
  <c r="O473" i="1"/>
  <c r="P473" i="1"/>
  <c r="B474" i="1" s="1"/>
  <c r="M473" i="1"/>
  <c r="A474" i="1" l="1"/>
  <c r="C474" i="1"/>
  <c r="D474" i="1"/>
  <c r="I474" i="1" l="1"/>
  <c r="H474" i="1"/>
  <c r="M474" i="1" s="1"/>
  <c r="E474" i="1"/>
  <c r="F474" i="1" l="1"/>
  <c r="L474" i="1"/>
  <c r="N474" i="1"/>
  <c r="P474" i="1"/>
  <c r="A475" i="1" s="1"/>
  <c r="O474" i="1"/>
  <c r="B475" i="1" l="1"/>
  <c r="C475" i="1"/>
  <c r="D475" i="1"/>
  <c r="I475" i="1" l="1"/>
  <c r="H475" i="1"/>
  <c r="M475" i="1" s="1"/>
  <c r="E475" i="1"/>
  <c r="F475" i="1" l="1"/>
  <c r="L475" i="1"/>
  <c r="P475" i="1"/>
  <c r="A476" i="1" s="1"/>
  <c r="B476" i="1"/>
  <c r="O475" i="1"/>
  <c r="N475" i="1"/>
  <c r="D476" i="1" l="1"/>
  <c r="C476" i="1"/>
  <c r="H476" i="1" l="1"/>
  <c r="E476" i="1"/>
  <c r="I476" i="1"/>
  <c r="O476" i="1" l="1"/>
  <c r="P476" i="1"/>
  <c r="A477" i="1" s="1"/>
  <c r="F476" i="1"/>
  <c r="L476" i="1"/>
  <c r="N476" i="1"/>
  <c r="B477" i="1"/>
  <c r="M476" i="1"/>
  <c r="D477" i="1" l="1"/>
  <c r="C477" i="1"/>
  <c r="H477" i="1" l="1"/>
  <c r="E477" i="1"/>
  <c r="I477" i="1"/>
  <c r="M477" i="1" l="1"/>
  <c r="O477" i="1"/>
  <c r="L477" i="1"/>
  <c r="N477" i="1"/>
  <c r="F477" i="1"/>
  <c r="P477" i="1"/>
  <c r="A478" i="1" s="1"/>
  <c r="B478" i="1"/>
  <c r="C478" i="1" l="1"/>
  <c r="D478" i="1"/>
  <c r="I478" i="1" l="1"/>
  <c r="E478" i="1"/>
  <c r="H478" i="1"/>
  <c r="M478" i="1" s="1"/>
  <c r="F478" i="1" l="1"/>
  <c r="L478" i="1"/>
  <c r="O478" i="1"/>
  <c r="N478" i="1"/>
  <c r="P478" i="1"/>
  <c r="A479" i="1" s="1"/>
  <c r="D479" i="1" l="1"/>
  <c r="C479" i="1"/>
  <c r="B479" i="1"/>
  <c r="H479" i="1" l="1"/>
  <c r="E479" i="1"/>
  <c r="I479" i="1"/>
  <c r="P479" i="1" l="1"/>
  <c r="A480" i="1" s="1"/>
  <c r="L479" i="1"/>
  <c r="B480" i="1"/>
  <c r="F479" i="1"/>
  <c r="N479" i="1"/>
  <c r="O479" i="1"/>
  <c r="M479" i="1"/>
  <c r="C480" i="1" l="1"/>
  <c r="D480" i="1"/>
  <c r="I480" i="1" l="1"/>
  <c r="H480" i="1"/>
  <c r="M480" i="1" s="1"/>
  <c r="E480" i="1"/>
  <c r="N480" i="1" l="1"/>
  <c r="B481" i="1"/>
  <c r="P480" i="1"/>
  <c r="F480" i="1"/>
  <c r="A481" i="1"/>
  <c r="O480" i="1"/>
  <c r="L480" i="1"/>
  <c r="D481" i="1" l="1"/>
  <c r="C481" i="1"/>
  <c r="H481" i="1" l="1"/>
  <c r="E481" i="1"/>
  <c r="I481" i="1"/>
  <c r="M481" i="1" l="1"/>
  <c r="O481" i="1"/>
  <c r="F481" i="1"/>
  <c r="N481" i="1"/>
  <c r="P481" i="1"/>
  <c r="B482" i="1" s="1"/>
  <c r="L481" i="1"/>
  <c r="A482" i="1" l="1"/>
  <c r="C482" i="1"/>
  <c r="D482" i="1"/>
  <c r="E482" i="1" l="1"/>
  <c r="H482" i="1"/>
  <c r="I482" i="1"/>
  <c r="M482" i="1" l="1"/>
  <c r="P482" i="1"/>
  <c r="O482" i="1"/>
  <c r="A483" i="1"/>
  <c r="B483" i="1"/>
  <c r="F482" i="1"/>
  <c r="N482" i="1"/>
  <c r="L482" i="1"/>
  <c r="C483" i="1" l="1"/>
  <c r="D483" i="1"/>
  <c r="I483" i="1" l="1"/>
  <c r="H483" i="1"/>
  <c r="E483" i="1"/>
  <c r="F483" i="1" l="1"/>
  <c r="L483" i="1"/>
  <c r="N483" i="1"/>
  <c r="P483" i="1"/>
  <c r="B484" i="1" s="1"/>
  <c r="O483" i="1"/>
  <c r="A484" i="1"/>
  <c r="M483" i="1"/>
  <c r="D484" i="1" l="1"/>
  <c r="C484" i="1"/>
  <c r="H484" i="1" l="1"/>
  <c r="E484" i="1"/>
  <c r="I484" i="1"/>
  <c r="N484" i="1" l="1"/>
  <c r="P484" i="1"/>
  <c r="B485" i="1" s="1"/>
  <c r="A485" i="1"/>
  <c r="L484" i="1"/>
  <c r="O484" i="1"/>
  <c r="F484" i="1"/>
  <c r="M484" i="1"/>
  <c r="D485" i="1" l="1"/>
  <c r="C485" i="1"/>
  <c r="H485" i="1" l="1"/>
  <c r="E485" i="1"/>
  <c r="I485" i="1"/>
  <c r="P485" i="1" l="1"/>
  <c r="B486" i="1"/>
  <c r="O485" i="1"/>
  <c r="F485" i="1"/>
  <c r="N485" i="1"/>
  <c r="A486" i="1"/>
  <c r="L485" i="1"/>
  <c r="M485" i="1"/>
  <c r="C486" i="1" l="1"/>
  <c r="D486" i="1"/>
  <c r="I486" i="1" l="1"/>
  <c r="H486" i="1"/>
  <c r="E486" i="1"/>
  <c r="P486" i="1" l="1"/>
  <c r="B487" i="1"/>
  <c r="N486" i="1"/>
  <c r="F486" i="1"/>
  <c r="L486" i="1"/>
  <c r="O486" i="1"/>
  <c r="A487" i="1"/>
  <c r="M486" i="1"/>
  <c r="D487" i="1" l="1"/>
  <c r="C487" i="1"/>
  <c r="E487" i="1" l="1"/>
  <c r="H487" i="1"/>
  <c r="I487" i="1"/>
  <c r="M487" i="1" l="1"/>
  <c r="P487" i="1"/>
  <c r="A488" i="1"/>
  <c r="L487" i="1"/>
  <c r="F487" i="1"/>
  <c r="N487" i="1"/>
  <c r="B488" i="1"/>
  <c r="O487" i="1"/>
  <c r="C488" i="1" l="1"/>
  <c r="D488" i="1"/>
  <c r="I488" i="1" l="1"/>
  <c r="H488" i="1"/>
  <c r="M488" i="1" s="1"/>
  <c r="E488" i="1"/>
  <c r="N488" i="1" l="1"/>
  <c r="L488" i="1"/>
  <c r="F488" i="1"/>
  <c r="O488" i="1"/>
  <c r="P488" i="1"/>
  <c r="B489" i="1" s="1"/>
  <c r="A489" i="1" l="1"/>
  <c r="D489" i="1"/>
  <c r="C489" i="1"/>
  <c r="I489" i="1" l="1"/>
  <c r="H489" i="1"/>
  <c r="M489" i="1" s="1"/>
  <c r="E489" i="1"/>
  <c r="F489" i="1" l="1"/>
  <c r="O489" i="1"/>
  <c r="P489" i="1"/>
  <c r="A490" i="1" s="1"/>
  <c r="B490" i="1"/>
  <c r="N489" i="1"/>
  <c r="L489" i="1"/>
  <c r="D490" i="1" l="1"/>
  <c r="C490" i="1"/>
  <c r="E490" i="1" l="1"/>
  <c r="H490" i="1"/>
  <c r="I490" i="1"/>
  <c r="M490" i="1" l="1"/>
  <c r="F490" i="1"/>
  <c r="P490" i="1"/>
  <c r="B491" i="1" s="1"/>
  <c r="N490" i="1"/>
  <c r="O490" i="1"/>
  <c r="L490" i="1"/>
  <c r="A491" i="1"/>
  <c r="C491" i="1" l="1"/>
  <c r="D491" i="1"/>
  <c r="I491" i="1" l="1"/>
  <c r="H491" i="1"/>
  <c r="M491" i="1" s="1"/>
  <c r="E491" i="1"/>
  <c r="O491" i="1" l="1"/>
  <c r="L491" i="1"/>
  <c r="N491" i="1"/>
  <c r="P491" i="1"/>
  <c r="B492" i="1" s="1"/>
  <c r="A492" i="1"/>
  <c r="F491" i="1"/>
  <c r="D492" i="1" l="1"/>
  <c r="C492" i="1"/>
  <c r="E492" i="1" l="1"/>
  <c r="H492" i="1"/>
  <c r="I492" i="1"/>
  <c r="M492" i="1" l="1"/>
  <c r="N492" i="1"/>
  <c r="L492" i="1"/>
  <c r="P492" i="1"/>
  <c r="B493" i="1" s="1"/>
  <c r="O492" i="1"/>
  <c r="F492" i="1"/>
  <c r="A493" i="1" l="1"/>
  <c r="C493" i="1"/>
  <c r="D493" i="1"/>
  <c r="E493" i="1" l="1"/>
  <c r="H493" i="1"/>
  <c r="I493" i="1"/>
  <c r="M493" i="1" l="1"/>
  <c r="F493" i="1"/>
  <c r="L493" i="1"/>
  <c r="O493" i="1"/>
  <c r="N493" i="1"/>
  <c r="P493" i="1"/>
  <c r="A494" i="1" s="1"/>
  <c r="B494" i="1" l="1"/>
  <c r="C494" i="1"/>
  <c r="D494" i="1"/>
  <c r="I494" i="1" l="1"/>
  <c r="E494" i="1"/>
  <c r="H494" i="1"/>
  <c r="M494" i="1" s="1"/>
  <c r="O494" i="1" l="1"/>
  <c r="P494" i="1"/>
  <c r="F494" i="1"/>
  <c r="L494" i="1"/>
  <c r="N494" i="1"/>
  <c r="B495" i="1"/>
  <c r="A495" i="1"/>
  <c r="C495" i="1" l="1"/>
  <c r="D495" i="1"/>
  <c r="I495" i="1" l="1"/>
  <c r="E495" i="1"/>
  <c r="H495" i="1"/>
  <c r="M495" i="1" s="1"/>
  <c r="F495" i="1" l="1"/>
  <c r="O495" i="1"/>
  <c r="N495" i="1"/>
  <c r="L495" i="1"/>
  <c r="P495" i="1"/>
  <c r="B496" i="1" s="1"/>
  <c r="C496" i="1" l="1"/>
  <c r="D496" i="1"/>
  <c r="A496" i="1"/>
  <c r="I496" i="1" l="1"/>
  <c r="H496" i="1"/>
  <c r="M496" i="1" s="1"/>
  <c r="E496" i="1"/>
  <c r="F496" i="1" l="1"/>
  <c r="N496" i="1"/>
  <c r="P496" i="1"/>
  <c r="A497" i="1" s="1"/>
  <c r="L496" i="1"/>
  <c r="B497" i="1"/>
  <c r="O496" i="1"/>
  <c r="D497" i="1" l="1"/>
  <c r="C497" i="1"/>
  <c r="E497" i="1" l="1"/>
  <c r="H497" i="1"/>
  <c r="I497" i="1"/>
  <c r="M497" i="1" l="1"/>
  <c r="P497" i="1"/>
  <c r="B498" i="1" s="1"/>
  <c r="A498" i="1"/>
  <c r="L497" i="1"/>
  <c r="N497" i="1"/>
  <c r="O497" i="1"/>
  <c r="F497" i="1"/>
  <c r="C498" i="1" l="1"/>
  <c r="D498" i="1"/>
  <c r="I498" i="1" l="1"/>
  <c r="E498" i="1"/>
  <c r="H498" i="1"/>
  <c r="M498" i="1" s="1"/>
  <c r="P498" i="1" l="1"/>
  <c r="N498" i="1"/>
  <c r="A499" i="1"/>
  <c r="B499" i="1"/>
  <c r="O498" i="1"/>
  <c r="F498" i="1"/>
  <c r="L498" i="1"/>
  <c r="D499" i="1" l="1"/>
  <c r="C499" i="1"/>
  <c r="H499" i="1" l="1"/>
  <c r="E499" i="1"/>
  <c r="I499" i="1"/>
  <c r="F499" i="1" l="1"/>
  <c r="L499" i="1"/>
  <c r="N499" i="1"/>
  <c r="P499" i="1"/>
  <c r="O499" i="1"/>
  <c r="B500" i="1"/>
  <c r="A500" i="1"/>
  <c r="M499" i="1"/>
  <c r="C500" i="1" l="1"/>
  <c r="D500" i="1"/>
  <c r="I500" i="1" l="1"/>
  <c r="E500" i="1"/>
  <c r="H500" i="1"/>
  <c r="M500" i="1" s="1"/>
  <c r="N500" i="1" l="1"/>
  <c r="P500" i="1"/>
  <c r="A501" i="1" s="1"/>
  <c r="F500" i="1"/>
  <c r="O500" i="1"/>
  <c r="L500" i="1"/>
  <c r="B501" i="1"/>
  <c r="C501" i="1" l="1"/>
  <c r="D501" i="1"/>
  <c r="I501" i="1" l="1"/>
  <c r="H501" i="1"/>
  <c r="M501" i="1" s="1"/>
  <c r="E501" i="1"/>
  <c r="L501" i="1" l="1"/>
  <c r="F501" i="1"/>
  <c r="N501" i="1"/>
  <c r="O501" i="1"/>
  <c r="P501" i="1"/>
  <c r="A502" i="1" s="1"/>
  <c r="C502" i="1" l="1"/>
  <c r="D502" i="1"/>
  <c r="B502" i="1"/>
  <c r="I502" i="1" l="1"/>
  <c r="E502" i="1"/>
  <c r="H502" i="1"/>
  <c r="M502" i="1" s="1"/>
  <c r="P502" i="1" l="1"/>
  <c r="F502" i="1"/>
  <c r="B503" i="1"/>
  <c r="A503" i="1"/>
  <c r="L502" i="1"/>
  <c r="O502" i="1"/>
  <c r="N502" i="1"/>
  <c r="D503" i="1" l="1"/>
  <c r="C503" i="1"/>
  <c r="E503" i="1" l="1"/>
  <c r="H503" i="1"/>
  <c r="I503" i="1"/>
  <c r="M503" i="1" l="1"/>
  <c r="P503" i="1"/>
  <c r="B504" i="1" s="1"/>
  <c r="N503" i="1"/>
  <c r="F503" i="1"/>
  <c r="L503" i="1"/>
  <c r="A504" i="1"/>
  <c r="O503" i="1"/>
  <c r="C504" i="1" l="1"/>
  <c r="D504" i="1"/>
  <c r="I504" i="1" l="1"/>
  <c r="E504" i="1"/>
  <c r="H504" i="1"/>
  <c r="M504" i="1" s="1"/>
  <c r="N504" i="1" l="1"/>
  <c r="O504" i="1"/>
  <c r="P504" i="1"/>
  <c r="A505" i="1" s="1"/>
  <c r="F504" i="1"/>
  <c r="B505" i="1"/>
  <c r="L504" i="1"/>
  <c r="D505" i="1" l="1"/>
  <c r="C505" i="1"/>
  <c r="E505" i="1" l="1"/>
  <c r="H505" i="1"/>
  <c r="I505" i="1"/>
  <c r="M505" i="1" l="1"/>
  <c r="L505" i="1"/>
  <c r="N505" i="1"/>
  <c r="F505" i="1"/>
  <c r="B506" i="1"/>
  <c r="P505" i="1"/>
  <c r="A506" i="1" s="1"/>
  <c r="O505" i="1"/>
  <c r="C506" i="1" l="1"/>
  <c r="D506" i="1"/>
  <c r="I506" i="1" l="1"/>
  <c r="H506" i="1"/>
  <c r="M506" i="1" s="1"/>
  <c r="E506" i="1"/>
  <c r="F506" i="1" l="1"/>
  <c r="P506" i="1"/>
  <c r="A507" i="1" s="1"/>
  <c r="L506" i="1"/>
  <c r="O506" i="1"/>
  <c r="N506" i="1"/>
  <c r="B507" i="1"/>
  <c r="D507" i="1" l="1"/>
  <c r="C507" i="1"/>
  <c r="H507" i="1" l="1"/>
  <c r="E507" i="1"/>
  <c r="I507" i="1"/>
  <c r="P507" i="1" l="1"/>
  <c r="L507" i="1"/>
  <c r="F507" i="1"/>
  <c r="B508" i="1"/>
  <c r="A508" i="1"/>
  <c r="N507" i="1"/>
  <c r="O507" i="1"/>
  <c r="M507" i="1"/>
  <c r="C508" i="1" l="1"/>
  <c r="D508" i="1"/>
  <c r="I508" i="1" l="1"/>
  <c r="H508" i="1"/>
  <c r="E508" i="1"/>
  <c r="F508" i="1" l="1"/>
  <c r="O508" i="1"/>
  <c r="N508" i="1"/>
  <c r="P508" i="1"/>
  <c r="A509" i="1" s="1"/>
  <c r="B509" i="1"/>
  <c r="L508" i="1"/>
  <c r="M508" i="1"/>
  <c r="D509" i="1" l="1"/>
  <c r="C509" i="1"/>
  <c r="H509" i="1" l="1"/>
  <c r="E509" i="1"/>
  <c r="I509" i="1"/>
  <c r="M509" i="1" l="1"/>
  <c r="N509" i="1"/>
  <c r="F509" i="1"/>
  <c r="L509" i="1"/>
  <c r="O509" i="1"/>
  <c r="P509" i="1"/>
  <c r="A510" i="1" s="1"/>
  <c r="B510" i="1" l="1"/>
  <c r="C510" i="1"/>
  <c r="D510" i="1"/>
  <c r="H510" i="1" l="1"/>
  <c r="E510" i="1"/>
  <c r="I510" i="1"/>
  <c r="N510" i="1" l="1"/>
  <c r="L510" i="1"/>
  <c r="P510" i="1"/>
  <c r="F510" i="1"/>
  <c r="A511" i="1"/>
  <c r="O510" i="1"/>
  <c r="B511" i="1"/>
  <c r="M510" i="1"/>
  <c r="D511" i="1" l="1"/>
  <c r="C511" i="1"/>
  <c r="H511" i="1" l="1"/>
  <c r="E511" i="1"/>
  <c r="I511" i="1"/>
  <c r="L511" i="1" l="1"/>
  <c r="O511" i="1"/>
  <c r="P511" i="1"/>
  <c r="A512" i="1" s="1"/>
  <c r="F511" i="1"/>
  <c r="N511" i="1"/>
  <c r="M511" i="1"/>
  <c r="B512" i="1" l="1"/>
  <c r="D512" i="1"/>
  <c r="C512" i="1"/>
  <c r="E512" i="1" l="1"/>
  <c r="H512" i="1"/>
  <c r="I512" i="1"/>
  <c r="O512" i="1" l="1"/>
  <c r="N512" i="1"/>
  <c r="P512" i="1"/>
  <c r="A513" i="1" s="1"/>
  <c r="B513" i="1"/>
  <c r="F512" i="1"/>
  <c r="L512" i="1"/>
  <c r="M512" i="1"/>
  <c r="C513" i="1" l="1"/>
  <c r="D513" i="1"/>
  <c r="I513" i="1" l="1"/>
  <c r="E513" i="1"/>
  <c r="H513" i="1"/>
  <c r="M513" i="1" s="1"/>
  <c r="N513" i="1" l="1"/>
  <c r="F513" i="1"/>
  <c r="O513" i="1"/>
  <c r="P513" i="1"/>
  <c r="A514" i="1" s="1"/>
  <c r="B514" i="1"/>
  <c r="L513" i="1"/>
  <c r="C514" i="1" l="1"/>
  <c r="D514" i="1"/>
  <c r="I514" i="1" l="1"/>
  <c r="E514" i="1"/>
  <c r="H514" i="1"/>
  <c r="M514" i="1" s="1"/>
  <c r="O514" i="1" l="1"/>
  <c r="N514" i="1"/>
  <c r="P514" i="1"/>
  <c r="L514" i="1"/>
  <c r="F514" i="1"/>
  <c r="A515" i="1"/>
  <c r="B515" i="1"/>
  <c r="D515" i="1" l="1"/>
  <c r="C515" i="1"/>
  <c r="H515" i="1" l="1"/>
  <c r="E515" i="1"/>
  <c r="I515" i="1"/>
  <c r="O515" i="1" l="1"/>
  <c r="L515" i="1"/>
  <c r="P515" i="1"/>
  <c r="B516" i="1" s="1"/>
  <c r="F515" i="1"/>
  <c r="N515" i="1"/>
  <c r="A516" i="1"/>
  <c r="M515" i="1"/>
  <c r="D516" i="1" l="1"/>
  <c r="C516" i="1"/>
  <c r="H516" i="1" l="1"/>
  <c r="E516" i="1"/>
  <c r="I516" i="1"/>
  <c r="N516" i="1" l="1"/>
  <c r="P516" i="1"/>
  <c r="A517" i="1" s="1"/>
  <c r="L516" i="1"/>
  <c r="F516" i="1"/>
  <c r="O516" i="1"/>
  <c r="M516" i="1"/>
  <c r="C517" i="1" l="1"/>
  <c r="D517" i="1"/>
  <c r="B517" i="1"/>
  <c r="I517" i="1" l="1"/>
  <c r="E517" i="1"/>
  <c r="H517" i="1"/>
  <c r="M517" i="1" s="1"/>
  <c r="N517" i="1" l="1"/>
  <c r="A518" i="1"/>
  <c r="P517" i="1"/>
  <c r="O517" i="1"/>
  <c r="F517" i="1"/>
  <c r="B518" i="1"/>
  <c r="L517" i="1"/>
  <c r="C518" i="1" l="1"/>
  <c r="D518" i="1"/>
  <c r="I518" i="1" l="1"/>
  <c r="E518" i="1"/>
  <c r="H518" i="1"/>
  <c r="M518" i="1" s="1"/>
  <c r="O518" i="1" l="1"/>
  <c r="N518" i="1"/>
  <c r="P518" i="1"/>
  <c r="A519" i="1" s="1"/>
  <c r="B519" i="1"/>
  <c r="F518" i="1"/>
  <c r="L518" i="1"/>
  <c r="D519" i="1" l="1"/>
  <c r="C519" i="1"/>
  <c r="H519" i="1" l="1"/>
  <c r="E519" i="1"/>
  <c r="I519" i="1"/>
  <c r="L519" i="1" l="1"/>
  <c r="O519" i="1"/>
  <c r="N519" i="1"/>
  <c r="P519" i="1"/>
  <c r="F519" i="1"/>
  <c r="A520" i="1"/>
  <c r="B520" i="1"/>
  <c r="M519" i="1"/>
  <c r="D520" i="1" l="1"/>
  <c r="C520" i="1"/>
  <c r="E520" i="1" l="1"/>
  <c r="H520" i="1"/>
  <c r="I520" i="1"/>
  <c r="N520" i="1" l="1"/>
  <c r="O520" i="1"/>
  <c r="L520" i="1"/>
  <c r="P520" i="1"/>
  <c r="B521" i="1" s="1"/>
  <c r="F520" i="1"/>
  <c r="M520" i="1"/>
  <c r="A521" i="1" l="1"/>
  <c r="C521" i="1"/>
  <c r="D521" i="1"/>
  <c r="E521" i="1" l="1"/>
  <c r="H521" i="1"/>
  <c r="I521" i="1"/>
  <c r="L521" i="1" l="1"/>
  <c r="O521" i="1"/>
  <c r="F521" i="1"/>
  <c r="P521" i="1"/>
  <c r="B522" i="1" s="1"/>
  <c r="N521" i="1"/>
  <c r="A522" i="1"/>
  <c r="M521" i="1"/>
  <c r="C522" i="1" l="1"/>
  <c r="D522" i="1"/>
  <c r="I522" i="1" l="1"/>
  <c r="E522" i="1"/>
  <c r="H522" i="1"/>
  <c r="M522" i="1" s="1"/>
  <c r="F522" i="1" l="1"/>
  <c r="N522" i="1"/>
  <c r="P522" i="1"/>
  <c r="O522" i="1"/>
  <c r="B523" i="1"/>
  <c r="L522" i="1"/>
  <c r="A523" i="1"/>
  <c r="D523" i="1" l="1"/>
  <c r="C523" i="1"/>
  <c r="H523" i="1" l="1"/>
  <c r="E523" i="1"/>
  <c r="I523" i="1"/>
  <c r="F523" i="1" l="1"/>
  <c r="L523" i="1"/>
  <c r="O523" i="1"/>
  <c r="N523" i="1"/>
  <c r="P523" i="1"/>
  <c r="A524" i="1" s="1"/>
  <c r="B524" i="1"/>
  <c r="M523" i="1"/>
  <c r="D524" i="1" l="1"/>
  <c r="C524" i="1"/>
  <c r="H524" i="1" l="1"/>
  <c r="E524" i="1"/>
  <c r="I524" i="1"/>
  <c r="O524" i="1" l="1"/>
  <c r="L524" i="1"/>
  <c r="F524" i="1"/>
  <c r="N524" i="1"/>
  <c r="P524" i="1"/>
  <c r="A525" i="1" s="1"/>
  <c r="M524" i="1"/>
  <c r="B525" i="1" l="1"/>
  <c r="D525" i="1"/>
  <c r="C525" i="1"/>
  <c r="E525" i="1" l="1"/>
  <c r="H525" i="1"/>
  <c r="I525" i="1"/>
  <c r="N525" i="1" l="1"/>
  <c r="L525" i="1"/>
  <c r="F525" i="1"/>
  <c r="P525" i="1"/>
  <c r="A526" i="1" s="1"/>
  <c r="O525" i="1"/>
  <c r="B526" i="1"/>
  <c r="M525" i="1"/>
  <c r="C526" i="1" l="1"/>
  <c r="D526" i="1"/>
  <c r="I526" i="1" l="1"/>
  <c r="E526" i="1"/>
  <c r="H526" i="1"/>
  <c r="M526" i="1" s="1"/>
  <c r="F526" i="1" l="1"/>
  <c r="N526" i="1"/>
  <c r="P526" i="1"/>
  <c r="A527" i="1"/>
  <c r="L526" i="1"/>
  <c r="O526" i="1"/>
  <c r="B527" i="1"/>
  <c r="D527" i="1" l="1"/>
  <c r="C527" i="1"/>
  <c r="H527" i="1" l="1"/>
  <c r="E527" i="1"/>
  <c r="I527" i="1"/>
  <c r="L527" i="1" l="1"/>
  <c r="O527" i="1"/>
  <c r="N527" i="1"/>
  <c r="P527" i="1"/>
  <c r="F527" i="1"/>
  <c r="B528" i="1"/>
  <c r="A528" i="1"/>
  <c r="M527" i="1"/>
  <c r="D528" i="1" l="1"/>
  <c r="C528" i="1"/>
  <c r="E528" i="1" l="1"/>
  <c r="H528" i="1"/>
  <c r="I528" i="1"/>
  <c r="O528" i="1" l="1"/>
  <c r="A529" i="1"/>
  <c r="P528" i="1"/>
  <c r="B529" i="1"/>
  <c r="F528" i="1"/>
  <c r="L528" i="1"/>
  <c r="N528" i="1"/>
  <c r="M528" i="1"/>
  <c r="C529" i="1" l="1"/>
  <c r="D529" i="1"/>
  <c r="I529" i="1" l="1"/>
  <c r="E529" i="1"/>
  <c r="H529" i="1"/>
  <c r="M529" i="1" s="1"/>
  <c r="N529" i="1" l="1"/>
  <c r="L529" i="1"/>
  <c r="O529" i="1"/>
  <c r="F529" i="1"/>
  <c r="P529" i="1"/>
  <c r="A530" i="1" s="1"/>
  <c r="D530" i="1" l="1"/>
  <c r="C530" i="1"/>
  <c r="B530" i="1"/>
  <c r="E530" i="1" l="1"/>
  <c r="H530" i="1"/>
  <c r="I530" i="1"/>
  <c r="M530" i="1" l="1"/>
  <c r="P530" i="1"/>
  <c r="N530" i="1"/>
  <c r="B531" i="1"/>
  <c r="A531" i="1"/>
  <c r="O530" i="1"/>
  <c r="L530" i="1"/>
  <c r="F530" i="1"/>
  <c r="C531" i="1" l="1"/>
  <c r="D531" i="1"/>
  <c r="I531" i="1" l="1"/>
  <c r="H531" i="1"/>
  <c r="M531" i="1" s="1"/>
  <c r="E531" i="1"/>
  <c r="F531" i="1" l="1"/>
  <c r="L531" i="1"/>
  <c r="N531" i="1"/>
  <c r="P531" i="1"/>
  <c r="O531" i="1"/>
  <c r="B532" i="1"/>
  <c r="A532" i="1"/>
  <c r="D532" i="1" l="1"/>
  <c r="C532" i="1"/>
  <c r="H532" i="1" l="1"/>
  <c r="E532" i="1"/>
  <c r="I532" i="1"/>
  <c r="F532" i="1" l="1"/>
  <c r="O532" i="1"/>
  <c r="P532" i="1"/>
  <c r="A533" i="1" s="1"/>
  <c r="B533" i="1"/>
  <c r="N532" i="1"/>
  <c r="L532" i="1"/>
  <c r="M532" i="1"/>
  <c r="C533" i="1" l="1"/>
  <c r="D533" i="1"/>
  <c r="I533" i="1" l="1"/>
  <c r="E533" i="1"/>
  <c r="H533" i="1"/>
  <c r="M533" i="1" s="1"/>
  <c r="O533" i="1" l="1"/>
  <c r="L533" i="1"/>
  <c r="F533" i="1"/>
  <c r="N533" i="1"/>
  <c r="P533" i="1"/>
  <c r="B534" i="1" s="1"/>
  <c r="A534" i="1" l="1"/>
  <c r="D534" i="1"/>
  <c r="C534" i="1"/>
  <c r="I534" i="1" l="1"/>
  <c r="E534" i="1"/>
  <c r="H534" i="1"/>
  <c r="M534" i="1" s="1"/>
  <c r="P534" i="1" l="1"/>
  <c r="B535" i="1"/>
  <c r="L534" i="1"/>
  <c r="N534" i="1"/>
  <c r="F534" i="1"/>
  <c r="A535" i="1"/>
  <c r="O534" i="1"/>
  <c r="C535" i="1" l="1"/>
  <c r="D535" i="1"/>
  <c r="I535" i="1" l="1"/>
  <c r="H535" i="1"/>
  <c r="M535" i="1" s="1"/>
  <c r="E535" i="1"/>
  <c r="O535" i="1" l="1"/>
  <c r="N535" i="1"/>
  <c r="P535" i="1"/>
  <c r="L535" i="1"/>
  <c r="B536" i="1"/>
  <c r="F535" i="1"/>
  <c r="A536" i="1"/>
  <c r="D536" i="1" l="1"/>
  <c r="C536" i="1"/>
  <c r="E536" i="1" l="1"/>
  <c r="H536" i="1"/>
  <c r="I536" i="1"/>
  <c r="N536" i="1" l="1"/>
  <c r="O536" i="1"/>
  <c r="F536" i="1"/>
  <c r="P536" i="1"/>
  <c r="B537" i="1" s="1"/>
  <c r="L536" i="1"/>
  <c r="M536" i="1"/>
  <c r="C537" i="1" l="1"/>
  <c r="D537" i="1"/>
  <c r="A537" i="1"/>
  <c r="I537" i="1" l="1"/>
  <c r="E537" i="1"/>
  <c r="H537" i="1"/>
  <c r="M537" i="1" s="1"/>
  <c r="F537" i="1" l="1"/>
  <c r="L537" i="1"/>
  <c r="P537" i="1"/>
  <c r="A538" i="1" s="1"/>
  <c r="O537" i="1"/>
  <c r="N537" i="1"/>
  <c r="D538" i="1" l="1"/>
  <c r="C538" i="1"/>
  <c r="B538" i="1"/>
  <c r="E538" i="1" l="1"/>
  <c r="H538" i="1"/>
  <c r="I538" i="1"/>
  <c r="M538" i="1" l="1"/>
  <c r="F538" i="1"/>
  <c r="L538" i="1"/>
  <c r="O538" i="1"/>
  <c r="N538" i="1"/>
  <c r="P538" i="1"/>
  <c r="B539" i="1" s="1"/>
  <c r="A539" i="1" l="1"/>
  <c r="C539" i="1"/>
  <c r="D539" i="1"/>
  <c r="I539" i="1" l="1"/>
  <c r="H539" i="1"/>
  <c r="M539" i="1" s="1"/>
  <c r="E539" i="1"/>
  <c r="N539" i="1" l="1"/>
  <c r="L539" i="1"/>
  <c r="P539" i="1"/>
  <c r="A540" i="1"/>
  <c r="B540" i="1"/>
  <c r="O539" i="1"/>
  <c r="F539" i="1"/>
  <c r="C540" i="1" l="1"/>
  <c r="D540" i="1"/>
  <c r="I540" i="1" l="1"/>
  <c r="H540" i="1"/>
  <c r="M540" i="1" s="1"/>
  <c r="E540" i="1"/>
  <c r="P540" i="1" l="1"/>
  <c r="A541" i="1" s="1"/>
  <c r="N540" i="1"/>
  <c r="F540" i="1"/>
  <c r="O540" i="1"/>
  <c r="B541" i="1"/>
  <c r="L540" i="1"/>
  <c r="C541" i="1" l="1"/>
  <c r="D541" i="1"/>
  <c r="I541" i="1" l="1"/>
  <c r="H541" i="1"/>
  <c r="M541" i="1" s="1"/>
  <c r="E541" i="1"/>
  <c r="P541" i="1" l="1"/>
  <c r="B542" i="1"/>
  <c r="F541" i="1"/>
  <c r="L541" i="1"/>
  <c r="N541" i="1"/>
  <c r="O541" i="1"/>
  <c r="A542" i="1"/>
  <c r="D542" i="1" l="1"/>
  <c r="C542" i="1"/>
  <c r="E542" i="1" l="1"/>
  <c r="H542" i="1"/>
  <c r="I542" i="1"/>
  <c r="P542" i="1" l="1"/>
  <c r="B543" i="1"/>
  <c r="O542" i="1"/>
  <c r="A543" i="1"/>
  <c r="N542" i="1"/>
  <c r="L542" i="1"/>
  <c r="F542" i="1"/>
  <c r="M542" i="1"/>
  <c r="C543" i="1" l="1"/>
  <c r="D543" i="1"/>
  <c r="I543" i="1" l="1"/>
  <c r="H543" i="1"/>
  <c r="E543" i="1"/>
  <c r="F543" i="1" l="1"/>
  <c r="L543" i="1"/>
  <c r="N543" i="1"/>
  <c r="P543" i="1"/>
  <c r="A544" i="1" s="1"/>
  <c r="O543" i="1"/>
  <c r="M543" i="1"/>
  <c r="D544" i="1" l="1"/>
  <c r="C544" i="1"/>
  <c r="B544" i="1"/>
  <c r="E544" i="1" l="1"/>
  <c r="H544" i="1"/>
  <c r="M544" i="1" s="1"/>
  <c r="I544" i="1"/>
  <c r="P544" i="1" l="1"/>
  <c r="A545" i="1"/>
  <c r="L544" i="1"/>
  <c r="O544" i="1"/>
  <c r="N544" i="1"/>
  <c r="B545" i="1"/>
  <c r="F544" i="1"/>
  <c r="C545" i="1" l="1"/>
  <c r="D545" i="1"/>
  <c r="I545" i="1" l="1"/>
  <c r="E545" i="1"/>
  <c r="H545" i="1"/>
  <c r="M545" i="1" s="1"/>
  <c r="L545" i="1" l="1"/>
  <c r="N545" i="1"/>
  <c r="F545" i="1"/>
  <c r="O545" i="1"/>
  <c r="B546" i="1"/>
  <c r="P545" i="1"/>
  <c r="A546" i="1" s="1"/>
  <c r="D546" i="1" l="1"/>
  <c r="C546" i="1"/>
  <c r="E546" i="1" l="1"/>
  <c r="H546" i="1"/>
  <c r="I546" i="1"/>
  <c r="P546" i="1" l="1"/>
  <c r="O546" i="1"/>
  <c r="A547" i="1"/>
  <c r="N546" i="1"/>
  <c r="B547" i="1"/>
  <c r="L546" i="1"/>
  <c r="F546" i="1"/>
  <c r="M546" i="1"/>
  <c r="C547" i="1" l="1"/>
  <c r="D547" i="1"/>
  <c r="I547" i="1" l="1"/>
  <c r="H547" i="1"/>
  <c r="M547" i="1" s="1"/>
  <c r="E547" i="1"/>
  <c r="N547" i="1" l="1"/>
  <c r="P547" i="1"/>
  <c r="B548" i="1" s="1"/>
  <c r="L547" i="1"/>
  <c r="O547" i="1"/>
  <c r="F547" i="1"/>
  <c r="A548" i="1" l="1"/>
  <c r="D548" i="1"/>
  <c r="C548" i="1"/>
  <c r="E548" i="1" l="1"/>
  <c r="H548" i="1"/>
  <c r="I548" i="1"/>
  <c r="M548" i="1" l="1"/>
  <c r="O548" i="1"/>
  <c r="N548" i="1"/>
  <c r="P548" i="1"/>
  <c r="L548" i="1"/>
  <c r="B549" i="1"/>
  <c r="F548" i="1"/>
  <c r="A549" i="1"/>
  <c r="C549" i="1" l="1"/>
  <c r="D549" i="1"/>
  <c r="I549" i="1" l="1"/>
  <c r="H549" i="1"/>
  <c r="M549" i="1" s="1"/>
  <c r="E549" i="1"/>
  <c r="L549" i="1" l="1"/>
  <c r="O549" i="1"/>
  <c r="N549" i="1"/>
  <c r="F549" i="1"/>
  <c r="P549" i="1"/>
  <c r="A550" i="1" s="1"/>
  <c r="B550" i="1" l="1"/>
  <c r="D550" i="1"/>
  <c r="C550" i="1"/>
  <c r="E550" i="1" l="1"/>
  <c r="H550" i="1"/>
  <c r="I550" i="1"/>
  <c r="P550" i="1" l="1"/>
  <c r="L550" i="1"/>
  <c r="A551" i="1"/>
  <c r="O550" i="1"/>
  <c r="F550" i="1"/>
  <c r="N550" i="1"/>
  <c r="B551" i="1"/>
  <c r="M550" i="1"/>
  <c r="C551" i="1" l="1"/>
  <c r="D551" i="1"/>
  <c r="I551" i="1" l="1"/>
  <c r="H551" i="1"/>
  <c r="M551" i="1" s="1"/>
  <c r="E551" i="1"/>
  <c r="F551" i="1" l="1"/>
  <c r="O551" i="1"/>
  <c r="N551" i="1"/>
  <c r="L551" i="1"/>
  <c r="B552" i="1"/>
  <c r="P551" i="1"/>
  <c r="A552" i="1"/>
  <c r="D552" i="1" l="1"/>
  <c r="C552" i="1"/>
  <c r="E552" i="1" l="1"/>
  <c r="H552" i="1"/>
  <c r="M552" i="1" s="1"/>
  <c r="I552" i="1"/>
  <c r="L552" i="1" l="1"/>
  <c r="F552" i="1"/>
  <c r="N552" i="1"/>
  <c r="P552" i="1"/>
  <c r="B553" i="1" s="1"/>
  <c r="O552" i="1"/>
  <c r="A553" i="1" l="1"/>
  <c r="C553" i="1"/>
  <c r="D553" i="1"/>
  <c r="I553" i="1" l="1"/>
  <c r="H553" i="1"/>
  <c r="M553" i="1" s="1"/>
  <c r="E553" i="1"/>
  <c r="N553" i="1" l="1"/>
  <c r="P553" i="1"/>
  <c r="F553" i="1"/>
  <c r="O553" i="1"/>
  <c r="B554" i="1"/>
  <c r="L553" i="1"/>
  <c r="A554" i="1"/>
  <c r="D554" i="1" l="1"/>
  <c r="C554" i="1"/>
  <c r="H554" i="1" l="1"/>
  <c r="E554" i="1"/>
  <c r="I554" i="1"/>
  <c r="P554" i="1" l="1"/>
  <c r="B555" i="1"/>
  <c r="N554" i="1"/>
  <c r="F554" i="1"/>
  <c r="A555" i="1"/>
  <c r="L554" i="1"/>
  <c r="O554" i="1"/>
  <c r="M554" i="1"/>
  <c r="D555" i="1" l="1"/>
  <c r="C555" i="1"/>
  <c r="H555" i="1" l="1"/>
  <c r="E555" i="1"/>
  <c r="I555" i="1"/>
  <c r="O555" i="1" l="1"/>
  <c r="P555" i="1"/>
  <c r="A556" i="1" s="1"/>
  <c r="L555" i="1"/>
  <c r="N555" i="1"/>
  <c r="F555" i="1"/>
  <c r="M555" i="1"/>
  <c r="B556" i="1" l="1"/>
  <c r="D556" i="1"/>
  <c r="C556" i="1"/>
  <c r="H556" i="1" l="1"/>
  <c r="E556" i="1"/>
  <c r="I556" i="1"/>
  <c r="F556" i="1" l="1"/>
  <c r="O556" i="1"/>
  <c r="N556" i="1"/>
  <c r="P556" i="1"/>
  <c r="B557" i="1" s="1"/>
  <c r="L556" i="1"/>
  <c r="M556" i="1"/>
  <c r="C557" i="1" l="1"/>
  <c r="D557" i="1"/>
  <c r="A557" i="1"/>
  <c r="I557" i="1" l="1"/>
  <c r="E557" i="1"/>
  <c r="H557" i="1"/>
  <c r="M557" i="1" s="1"/>
  <c r="L557" i="1" l="1"/>
  <c r="P557" i="1"/>
  <c r="B558" i="1" s="1"/>
  <c r="A558" i="1"/>
  <c r="O557" i="1"/>
  <c r="F557" i="1"/>
  <c r="N557" i="1"/>
  <c r="C558" i="1" l="1"/>
  <c r="D558" i="1"/>
  <c r="I558" i="1" l="1"/>
  <c r="E558" i="1"/>
  <c r="H558" i="1"/>
  <c r="M558" i="1" s="1"/>
  <c r="N558" i="1" l="1"/>
  <c r="P558" i="1"/>
  <c r="O558" i="1"/>
  <c r="F558" i="1"/>
  <c r="B559" i="1"/>
  <c r="L558" i="1"/>
  <c r="A559" i="1"/>
  <c r="D559" i="1" l="1"/>
  <c r="C559" i="1"/>
  <c r="H559" i="1" l="1"/>
  <c r="E559" i="1"/>
  <c r="I559" i="1"/>
  <c r="P559" i="1" l="1"/>
  <c r="A560" i="1"/>
  <c r="B560" i="1"/>
  <c r="N559" i="1"/>
  <c r="F559" i="1"/>
  <c r="O559" i="1"/>
  <c r="L559" i="1"/>
  <c r="M559" i="1"/>
  <c r="D560" i="1" l="1"/>
  <c r="C560" i="1"/>
  <c r="E560" i="1" l="1"/>
  <c r="H560" i="1"/>
  <c r="I560" i="1"/>
  <c r="M560" i="1" l="1"/>
  <c r="O560" i="1"/>
  <c r="N560" i="1"/>
  <c r="P560" i="1"/>
  <c r="A561" i="1" s="1"/>
  <c r="L560" i="1"/>
  <c r="B561" i="1"/>
  <c r="F560" i="1"/>
  <c r="C561" i="1" l="1"/>
  <c r="D561" i="1"/>
  <c r="I561" i="1" l="1"/>
  <c r="E561" i="1"/>
  <c r="H561" i="1"/>
  <c r="M561" i="1" s="1"/>
  <c r="N561" i="1" l="1"/>
  <c r="L561" i="1"/>
  <c r="F561" i="1"/>
  <c r="P561" i="1"/>
  <c r="A562" i="1" s="1"/>
  <c r="O561" i="1"/>
  <c r="B562" i="1" l="1"/>
  <c r="D562" i="1"/>
  <c r="C562" i="1"/>
  <c r="E562" i="1" l="1"/>
  <c r="H562" i="1"/>
  <c r="I562" i="1"/>
  <c r="F562" i="1" l="1"/>
  <c r="O562" i="1"/>
  <c r="L562" i="1"/>
  <c r="N562" i="1"/>
  <c r="P562" i="1"/>
  <c r="A563" i="1" s="1"/>
  <c r="M562" i="1"/>
  <c r="B563" i="1" l="1"/>
  <c r="C563" i="1"/>
  <c r="D563" i="1"/>
  <c r="I563" i="1" l="1"/>
  <c r="E563" i="1"/>
  <c r="H563" i="1"/>
  <c r="M563" i="1" s="1"/>
  <c r="F563" i="1" l="1"/>
  <c r="O563" i="1"/>
  <c r="N563" i="1"/>
  <c r="P563" i="1"/>
  <c r="B564" i="1" s="1"/>
  <c r="L563" i="1"/>
  <c r="D564" i="1" l="1"/>
  <c r="C564" i="1"/>
  <c r="A564" i="1"/>
  <c r="E564" i="1" l="1"/>
  <c r="H564" i="1"/>
  <c r="I564" i="1"/>
  <c r="M564" i="1" l="1"/>
  <c r="N564" i="1"/>
  <c r="L564" i="1"/>
  <c r="P564" i="1"/>
  <c r="A565" i="1" s="1"/>
  <c r="F564" i="1"/>
  <c r="O564" i="1"/>
  <c r="B565" i="1" l="1"/>
  <c r="C565" i="1"/>
  <c r="D565" i="1"/>
  <c r="I565" i="1" l="1"/>
  <c r="H565" i="1"/>
  <c r="M565" i="1" s="1"/>
  <c r="E565" i="1"/>
  <c r="L565" i="1" l="1"/>
  <c r="O565" i="1"/>
  <c r="F565" i="1"/>
  <c r="N565" i="1"/>
  <c r="A566" i="1"/>
  <c r="P565" i="1"/>
  <c r="B566" i="1" s="1"/>
  <c r="D566" i="1" l="1"/>
  <c r="C566" i="1"/>
  <c r="E566" i="1" l="1"/>
  <c r="H566" i="1"/>
  <c r="I566" i="1"/>
  <c r="F566" i="1" l="1"/>
  <c r="O566" i="1"/>
  <c r="L566" i="1"/>
  <c r="N566" i="1"/>
  <c r="P566" i="1"/>
  <c r="A567" i="1" s="1"/>
  <c r="M566" i="1"/>
  <c r="C567" i="1" l="1"/>
  <c r="D567" i="1"/>
  <c r="B567" i="1"/>
  <c r="I567" i="1" l="1"/>
  <c r="E567" i="1"/>
  <c r="H567" i="1"/>
  <c r="M567" i="1" s="1"/>
  <c r="P567" i="1" l="1"/>
  <c r="N567" i="1"/>
  <c r="O567" i="1"/>
  <c r="L567" i="1"/>
  <c r="F567" i="1"/>
  <c r="B568" i="1"/>
  <c r="A568" i="1"/>
  <c r="D568" i="1" l="1"/>
  <c r="C568" i="1"/>
  <c r="H568" i="1" l="1"/>
  <c r="E568" i="1"/>
  <c r="I568" i="1"/>
  <c r="F568" i="1" l="1"/>
  <c r="N568" i="1"/>
  <c r="P568" i="1"/>
  <c r="B569" i="1" s="1"/>
  <c r="O568" i="1"/>
  <c r="L568" i="1"/>
  <c r="A569" i="1"/>
  <c r="M568" i="1"/>
  <c r="D569" i="1" l="1"/>
  <c r="C569" i="1"/>
  <c r="H569" i="1" l="1"/>
  <c r="E569" i="1"/>
  <c r="I569" i="1"/>
  <c r="F569" i="1" l="1"/>
  <c r="P569" i="1"/>
  <c r="L569" i="1"/>
  <c r="B570" i="1"/>
  <c r="N569" i="1"/>
  <c r="A570" i="1"/>
  <c r="O569" i="1"/>
  <c r="M569" i="1"/>
  <c r="C570" i="1" l="1"/>
  <c r="D570" i="1"/>
  <c r="I570" i="1" l="1"/>
  <c r="H570" i="1"/>
  <c r="E570" i="1"/>
  <c r="P570" i="1" l="1"/>
  <c r="O570" i="1"/>
  <c r="F570" i="1"/>
  <c r="A571" i="1"/>
  <c r="B571" i="1"/>
  <c r="N570" i="1"/>
  <c r="L570" i="1"/>
  <c r="M570" i="1"/>
  <c r="D571" i="1" l="1"/>
  <c r="C571" i="1"/>
  <c r="E571" i="1" l="1"/>
  <c r="H571" i="1"/>
  <c r="M571" i="1" s="1"/>
  <c r="I571" i="1"/>
  <c r="L571" i="1" l="1"/>
  <c r="F571" i="1"/>
  <c r="N571" i="1"/>
  <c r="P571" i="1"/>
  <c r="A572" i="1" s="1"/>
  <c r="O571" i="1"/>
  <c r="B572" i="1" l="1"/>
  <c r="C572" i="1"/>
  <c r="D572" i="1"/>
  <c r="I572" i="1" l="1"/>
  <c r="H572" i="1"/>
  <c r="M572" i="1" s="1"/>
  <c r="E572" i="1"/>
  <c r="F572" i="1" l="1"/>
  <c r="O572" i="1"/>
  <c r="N572" i="1"/>
  <c r="P572" i="1"/>
  <c r="L572" i="1"/>
  <c r="A573" i="1"/>
  <c r="B573" i="1"/>
  <c r="C573" i="1" l="1"/>
  <c r="D573" i="1"/>
  <c r="I573" i="1" l="1"/>
  <c r="E573" i="1"/>
  <c r="H573" i="1"/>
  <c r="M573" i="1" s="1"/>
  <c r="L573" i="1" l="1"/>
  <c r="B574" i="1"/>
  <c r="P573" i="1"/>
  <c r="A574" i="1"/>
  <c r="F573" i="1"/>
  <c r="N573" i="1"/>
  <c r="O573" i="1"/>
  <c r="D574" i="1" l="1"/>
  <c r="C574" i="1"/>
  <c r="E574" i="1" l="1"/>
  <c r="H574" i="1"/>
  <c r="I574" i="1"/>
  <c r="N574" i="1" l="1"/>
  <c r="P574" i="1"/>
  <c r="L574" i="1"/>
  <c r="A575" i="1"/>
  <c r="O574" i="1"/>
  <c r="F574" i="1"/>
  <c r="B575" i="1"/>
  <c r="M574" i="1"/>
  <c r="C575" i="1" l="1"/>
  <c r="D575" i="1"/>
  <c r="I575" i="1" l="1"/>
  <c r="H575" i="1"/>
  <c r="M575" i="1" s="1"/>
  <c r="E575" i="1"/>
  <c r="N575" i="1" l="1"/>
  <c r="F575" i="1"/>
  <c r="O575" i="1"/>
  <c r="P575" i="1"/>
  <c r="B576" i="1" s="1"/>
  <c r="L575" i="1"/>
  <c r="D576" i="1" l="1"/>
  <c r="C576" i="1"/>
  <c r="A576" i="1"/>
  <c r="H576" i="1" l="1"/>
  <c r="E576" i="1"/>
  <c r="I576" i="1"/>
  <c r="O576" i="1" l="1"/>
  <c r="L576" i="1"/>
  <c r="F576" i="1"/>
  <c r="N576" i="1"/>
  <c r="P576" i="1"/>
  <c r="B577" i="1" s="1"/>
  <c r="M576" i="1"/>
  <c r="A577" i="1" l="1"/>
  <c r="C577" i="1"/>
  <c r="D577" i="1"/>
  <c r="E577" i="1" l="1"/>
  <c r="H577" i="1"/>
  <c r="I577" i="1"/>
  <c r="M577" i="1" l="1"/>
  <c r="N577" i="1"/>
  <c r="O577" i="1"/>
  <c r="F577" i="1"/>
  <c r="P577" i="1"/>
  <c r="B578" i="1" s="1"/>
  <c r="L577" i="1"/>
  <c r="A578" i="1"/>
  <c r="C578" i="1" l="1"/>
  <c r="D578" i="1"/>
  <c r="I578" i="1" l="1"/>
  <c r="E578" i="1"/>
  <c r="H578" i="1"/>
  <c r="M578" i="1" s="1"/>
  <c r="F578" i="1" l="1"/>
  <c r="N578" i="1"/>
  <c r="P578" i="1"/>
  <c r="O578" i="1"/>
  <c r="L578" i="1"/>
  <c r="B579" i="1"/>
  <c r="A579" i="1"/>
  <c r="D579" i="1" l="1"/>
  <c r="C579" i="1"/>
  <c r="H579" i="1" l="1"/>
  <c r="E579" i="1"/>
  <c r="I579" i="1"/>
  <c r="L579" i="1" l="1"/>
  <c r="N579" i="1"/>
  <c r="O579" i="1"/>
  <c r="F579" i="1"/>
  <c r="P579" i="1"/>
  <c r="B580" i="1" s="1"/>
  <c r="M579" i="1"/>
  <c r="A580" i="1" l="1"/>
  <c r="D580" i="1"/>
  <c r="C580" i="1"/>
  <c r="H580" i="1" l="1"/>
  <c r="E580" i="1"/>
  <c r="I580" i="1"/>
  <c r="M580" i="1" l="1"/>
  <c r="O580" i="1"/>
  <c r="N580" i="1"/>
  <c r="F580" i="1"/>
  <c r="P580" i="1"/>
  <c r="B581" i="1" s="1"/>
  <c r="L580" i="1"/>
  <c r="A581" i="1"/>
  <c r="C581" i="1" l="1"/>
  <c r="D581" i="1"/>
  <c r="I581" i="1" l="1"/>
  <c r="E581" i="1"/>
  <c r="H581" i="1"/>
  <c r="M581" i="1" s="1"/>
  <c r="F581" i="1" l="1"/>
  <c r="P581" i="1"/>
  <c r="L581" i="1"/>
  <c r="O581" i="1"/>
  <c r="A582" i="1"/>
  <c r="N581" i="1"/>
  <c r="B582" i="1"/>
  <c r="C582" i="1" l="1"/>
  <c r="D582" i="1"/>
  <c r="I582" i="1" l="1"/>
  <c r="E582" i="1"/>
  <c r="H582" i="1"/>
  <c r="M582" i="1" s="1"/>
  <c r="N582" i="1" l="1"/>
  <c r="P582" i="1"/>
  <c r="A583" i="1" s="1"/>
  <c r="F582" i="1"/>
  <c r="O582" i="1"/>
  <c r="L582" i="1"/>
  <c r="D583" i="1" l="1"/>
  <c r="C583" i="1"/>
  <c r="B583" i="1"/>
  <c r="H583" i="1" l="1"/>
  <c r="E583" i="1"/>
  <c r="I583" i="1"/>
  <c r="O583" i="1" l="1"/>
  <c r="N583" i="1"/>
  <c r="F583" i="1"/>
  <c r="P583" i="1"/>
  <c r="A584" i="1" s="1"/>
  <c r="L583" i="1"/>
  <c r="M583" i="1"/>
  <c r="B584" i="1" l="1"/>
  <c r="D584" i="1"/>
  <c r="C584" i="1"/>
  <c r="E584" i="1" l="1"/>
  <c r="H584" i="1"/>
  <c r="I584" i="1"/>
  <c r="M584" i="1" l="1"/>
  <c r="P584" i="1"/>
  <c r="L584" i="1"/>
  <c r="A585" i="1"/>
  <c r="O584" i="1"/>
  <c r="F584" i="1"/>
  <c r="N584" i="1"/>
  <c r="B585" i="1"/>
  <c r="C585" i="1" l="1"/>
  <c r="D585" i="1"/>
  <c r="I585" i="1" l="1"/>
  <c r="H585" i="1"/>
  <c r="E585" i="1"/>
  <c r="N585" i="1" l="1"/>
  <c r="O585" i="1"/>
  <c r="L585" i="1"/>
  <c r="F585" i="1"/>
  <c r="P585" i="1"/>
  <c r="B586" i="1" s="1"/>
  <c r="M585" i="1"/>
  <c r="A586" i="1" l="1"/>
  <c r="D586" i="1"/>
  <c r="C586" i="1"/>
  <c r="E586" i="1" l="1"/>
  <c r="H586" i="1"/>
  <c r="I586" i="1"/>
  <c r="M586" i="1" l="1"/>
  <c r="O586" i="1"/>
  <c r="F586" i="1"/>
  <c r="P586" i="1"/>
  <c r="A587" i="1" s="1"/>
  <c r="N586" i="1"/>
  <c r="L586" i="1"/>
  <c r="B587" i="1"/>
  <c r="C587" i="1" l="1"/>
  <c r="D587" i="1"/>
  <c r="I587" i="1" l="1"/>
  <c r="H587" i="1"/>
  <c r="M587" i="1" s="1"/>
  <c r="E587" i="1"/>
  <c r="L587" i="1" l="1"/>
  <c r="F587" i="1"/>
  <c r="O587" i="1"/>
  <c r="N587" i="1"/>
  <c r="P587" i="1"/>
  <c r="B588" i="1" s="1"/>
  <c r="A588" i="1" l="1"/>
  <c r="D588" i="1"/>
  <c r="C588" i="1"/>
  <c r="E588" i="1" l="1"/>
  <c r="H588" i="1"/>
  <c r="I588" i="1"/>
  <c r="F588" i="1" l="1"/>
  <c r="N588" i="1"/>
  <c r="O588" i="1"/>
  <c r="P588" i="1"/>
  <c r="B589" i="1" s="1"/>
  <c r="L588" i="1"/>
  <c r="M588" i="1"/>
  <c r="C589" i="1" l="1"/>
  <c r="D589" i="1"/>
  <c r="A589" i="1"/>
  <c r="I589" i="1" l="1"/>
  <c r="H589" i="1"/>
  <c r="M589" i="1" s="1"/>
  <c r="E589" i="1"/>
  <c r="F589" i="1" l="1"/>
  <c r="L589" i="1"/>
  <c r="O589" i="1"/>
  <c r="A590" i="1"/>
  <c r="N589" i="1"/>
  <c r="P589" i="1"/>
  <c r="B590" i="1" s="1"/>
  <c r="C590" i="1" l="1"/>
  <c r="D590" i="1"/>
  <c r="I590" i="1" l="1"/>
  <c r="E590" i="1"/>
  <c r="H590" i="1"/>
  <c r="M590" i="1" s="1"/>
  <c r="N590" i="1" l="1"/>
  <c r="L590" i="1"/>
  <c r="F590" i="1"/>
  <c r="O590" i="1"/>
  <c r="P590" i="1"/>
  <c r="B591" i="1" s="1"/>
  <c r="A591" i="1" l="1"/>
  <c r="D591" i="1"/>
  <c r="C591" i="1"/>
  <c r="H591" i="1" l="1"/>
  <c r="E591" i="1"/>
  <c r="I591" i="1"/>
  <c r="O591" i="1" l="1"/>
  <c r="F591" i="1"/>
  <c r="N591" i="1"/>
  <c r="L591" i="1"/>
  <c r="P591" i="1"/>
  <c r="A592" i="1" s="1"/>
  <c r="M591" i="1"/>
  <c r="B592" i="1" l="1"/>
  <c r="C592" i="1"/>
  <c r="D592" i="1"/>
  <c r="I592" i="1" l="1"/>
  <c r="H592" i="1"/>
  <c r="M592" i="1" s="1"/>
  <c r="E592" i="1"/>
  <c r="P592" i="1" l="1"/>
  <c r="L592" i="1"/>
  <c r="A593" i="1"/>
  <c r="O592" i="1"/>
  <c r="B593" i="1"/>
  <c r="F592" i="1"/>
  <c r="N592" i="1"/>
  <c r="D593" i="1" l="1"/>
  <c r="C593" i="1"/>
  <c r="H593" i="1" l="1"/>
  <c r="E593" i="1"/>
  <c r="I593" i="1"/>
  <c r="M593" i="1" l="1"/>
  <c r="N593" i="1"/>
  <c r="P593" i="1"/>
  <c r="B594" i="1" s="1"/>
  <c r="L593" i="1"/>
  <c r="A594" i="1"/>
  <c r="O593" i="1"/>
  <c r="F593" i="1"/>
  <c r="C594" i="1" l="1"/>
  <c r="D594" i="1"/>
  <c r="I594" i="1" l="1"/>
  <c r="E594" i="1"/>
  <c r="H594" i="1"/>
  <c r="M594" i="1" s="1"/>
  <c r="N594" i="1" l="1"/>
  <c r="P594" i="1"/>
  <c r="B595" i="1" s="1"/>
  <c r="A595" i="1"/>
  <c r="F594" i="1"/>
  <c r="O594" i="1"/>
  <c r="L594" i="1"/>
  <c r="D595" i="1" l="1"/>
  <c r="C595" i="1"/>
  <c r="E595" i="1" l="1"/>
  <c r="H595" i="1"/>
  <c r="I595" i="1"/>
  <c r="M595" i="1" l="1"/>
  <c r="L595" i="1"/>
  <c r="O595" i="1"/>
  <c r="N595" i="1"/>
  <c r="P595" i="1"/>
  <c r="A596" i="1" s="1"/>
  <c r="F595" i="1"/>
  <c r="B596" i="1" l="1"/>
  <c r="C596" i="1"/>
  <c r="D596" i="1"/>
  <c r="E596" i="1" l="1"/>
  <c r="H596" i="1"/>
  <c r="I596" i="1"/>
  <c r="O596" i="1" l="1"/>
  <c r="F596" i="1"/>
  <c r="N596" i="1"/>
  <c r="L596" i="1"/>
  <c r="P596" i="1"/>
  <c r="B597" i="1" s="1"/>
  <c r="M596" i="1"/>
  <c r="A597" i="1" l="1"/>
  <c r="C597" i="1"/>
  <c r="D597" i="1"/>
  <c r="I597" i="1" l="1"/>
  <c r="E597" i="1"/>
  <c r="H597" i="1"/>
  <c r="M597" i="1" s="1"/>
  <c r="N597" i="1" l="1"/>
  <c r="P597" i="1"/>
  <c r="L597" i="1"/>
  <c r="F597" i="1"/>
  <c r="B598" i="1"/>
  <c r="A598" i="1"/>
  <c r="O597" i="1"/>
  <c r="D598" i="1" l="1"/>
  <c r="C598" i="1"/>
  <c r="H598" i="1" l="1"/>
  <c r="E598" i="1"/>
  <c r="I598" i="1"/>
  <c r="N598" i="1" l="1"/>
  <c r="F598" i="1"/>
  <c r="L598" i="1"/>
  <c r="P598" i="1"/>
  <c r="A599" i="1" s="1"/>
  <c r="O598" i="1"/>
  <c r="M598" i="1"/>
  <c r="D599" i="1" l="1"/>
  <c r="C599" i="1"/>
  <c r="B599" i="1"/>
  <c r="E599" i="1" l="1"/>
  <c r="H599" i="1"/>
  <c r="I599" i="1"/>
  <c r="O599" i="1" l="1"/>
  <c r="N599" i="1"/>
  <c r="F599" i="1"/>
  <c r="L599" i="1"/>
  <c r="A600" i="1"/>
  <c r="P599" i="1"/>
  <c r="B600" i="1" s="1"/>
  <c r="M599" i="1"/>
  <c r="C600" i="1" l="1"/>
  <c r="D600" i="1"/>
  <c r="I600" i="1" l="1"/>
  <c r="H600" i="1"/>
  <c r="E600" i="1"/>
  <c r="L600" i="1" l="1"/>
  <c r="N600" i="1"/>
  <c r="O600" i="1"/>
  <c r="F600" i="1"/>
  <c r="P600" i="1"/>
  <c r="A601" i="1" s="1"/>
  <c r="M600" i="1"/>
  <c r="B601" i="1" l="1"/>
  <c r="D601" i="1"/>
  <c r="C601" i="1"/>
  <c r="H601" i="1" l="1"/>
  <c r="E601" i="1"/>
  <c r="I601" i="1"/>
  <c r="O601" i="1" l="1"/>
  <c r="F601" i="1"/>
  <c r="P601" i="1"/>
  <c r="A602" i="1" s="1"/>
  <c r="L601" i="1"/>
  <c r="N601" i="1"/>
  <c r="B602" i="1"/>
  <c r="M601" i="1"/>
  <c r="C602" i="1" l="1"/>
  <c r="D602" i="1"/>
  <c r="I602" i="1" l="1"/>
  <c r="H602" i="1"/>
  <c r="M602" i="1" s="1"/>
  <c r="E602" i="1"/>
  <c r="N602" i="1" l="1"/>
  <c r="F602" i="1"/>
  <c r="P602" i="1"/>
  <c r="L602" i="1"/>
  <c r="B603" i="1"/>
  <c r="A603" i="1"/>
  <c r="O602" i="1"/>
  <c r="C603" i="1" l="1"/>
  <c r="D603" i="1"/>
  <c r="I603" i="1" l="1"/>
  <c r="H603" i="1"/>
  <c r="M603" i="1" s="1"/>
  <c r="E603" i="1"/>
  <c r="L603" i="1" l="1"/>
  <c r="O603" i="1"/>
  <c r="P603" i="1"/>
  <c r="A604" i="1" s="1"/>
  <c r="N603" i="1"/>
  <c r="F603" i="1"/>
  <c r="B604" i="1" l="1"/>
  <c r="D604" i="1"/>
  <c r="C604" i="1"/>
  <c r="H604" i="1" l="1"/>
  <c r="E604" i="1"/>
  <c r="I604" i="1"/>
  <c r="M604" i="1" l="1"/>
  <c r="O604" i="1"/>
  <c r="F604" i="1"/>
  <c r="N604" i="1"/>
  <c r="P604" i="1"/>
  <c r="A605" i="1" s="1"/>
  <c r="L604" i="1"/>
  <c r="B605" i="1"/>
  <c r="C605" i="1" l="1"/>
  <c r="D605" i="1"/>
  <c r="I605" i="1" l="1"/>
  <c r="E605" i="1"/>
  <c r="H605" i="1"/>
  <c r="M605" i="1" s="1"/>
  <c r="O605" i="1" l="1"/>
  <c r="P605" i="1"/>
  <c r="L605" i="1"/>
  <c r="N605" i="1"/>
  <c r="F605" i="1"/>
  <c r="B606" i="1"/>
  <c r="A606" i="1"/>
  <c r="C606" i="1" l="1"/>
  <c r="D606" i="1"/>
  <c r="I606" i="1" l="1"/>
  <c r="E606" i="1"/>
  <c r="H606" i="1"/>
  <c r="M606" i="1" s="1"/>
  <c r="O606" i="1" l="1"/>
  <c r="N606" i="1"/>
  <c r="P606" i="1"/>
  <c r="A607" i="1" s="1"/>
  <c r="F606" i="1"/>
  <c r="L606" i="1"/>
  <c r="B607" i="1" l="1"/>
  <c r="D607" i="1"/>
  <c r="C607" i="1"/>
  <c r="H607" i="1" l="1"/>
  <c r="E607" i="1"/>
  <c r="I607" i="1"/>
  <c r="F607" i="1" l="1"/>
  <c r="O607" i="1"/>
  <c r="N607" i="1"/>
  <c r="P607" i="1"/>
  <c r="B608" i="1" s="1"/>
  <c r="L607" i="1"/>
  <c r="M607" i="1"/>
  <c r="C608" i="1" l="1"/>
  <c r="D608" i="1"/>
  <c r="A608" i="1"/>
  <c r="I608" i="1" l="1"/>
  <c r="H608" i="1"/>
  <c r="M608" i="1" s="1"/>
  <c r="E608" i="1"/>
  <c r="P608" i="1" l="1"/>
  <c r="L608" i="1"/>
  <c r="A609" i="1"/>
  <c r="N608" i="1"/>
  <c r="O608" i="1"/>
  <c r="F608" i="1"/>
  <c r="B609" i="1"/>
  <c r="D609" i="1" l="1"/>
  <c r="C609" i="1"/>
  <c r="E609" i="1" l="1"/>
  <c r="H609" i="1"/>
  <c r="I609" i="1"/>
  <c r="M609" i="1" l="1"/>
  <c r="N609" i="1"/>
  <c r="L609" i="1"/>
  <c r="F609" i="1"/>
  <c r="O609" i="1"/>
  <c r="P609" i="1"/>
  <c r="B610" i="1" s="1"/>
  <c r="A610" i="1" l="1"/>
  <c r="C610" i="1"/>
  <c r="D610" i="1"/>
  <c r="I610" i="1" l="1"/>
  <c r="E610" i="1"/>
  <c r="H610" i="1"/>
  <c r="M610" i="1" s="1"/>
  <c r="N610" i="1" l="1"/>
  <c r="P610" i="1"/>
  <c r="A611" i="1"/>
  <c r="O610" i="1"/>
  <c r="F610" i="1"/>
  <c r="L610" i="1"/>
  <c r="B611" i="1"/>
  <c r="D611" i="1" l="1"/>
  <c r="C611" i="1"/>
  <c r="H611" i="1" l="1"/>
  <c r="E611" i="1"/>
  <c r="I611" i="1"/>
  <c r="L611" i="1" l="1"/>
  <c r="F611" i="1"/>
  <c r="N611" i="1"/>
  <c r="P611" i="1"/>
  <c r="B612" i="1" s="1"/>
  <c r="O611" i="1"/>
  <c r="M611" i="1"/>
  <c r="A612" i="1" l="1"/>
  <c r="C612" i="1"/>
  <c r="D612" i="1"/>
  <c r="I612" i="1" l="1"/>
  <c r="H612" i="1"/>
  <c r="M612" i="1" s="1"/>
  <c r="E612" i="1"/>
  <c r="N612" i="1" l="1"/>
  <c r="P612" i="1"/>
  <c r="O612" i="1"/>
  <c r="B613" i="1"/>
  <c r="A613" i="1"/>
  <c r="F612" i="1"/>
  <c r="L612" i="1"/>
  <c r="D613" i="1" l="1"/>
  <c r="C613" i="1"/>
  <c r="H613" i="1" l="1"/>
  <c r="E613" i="1"/>
  <c r="I613" i="1"/>
  <c r="F613" i="1" l="1"/>
  <c r="L613" i="1"/>
  <c r="N613" i="1"/>
  <c r="P613" i="1"/>
  <c r="B614" i="1" s="1"/>
  <c r="O613" i="1"/>
  <c r="M613" i="1"/>
  <c r="D614" i="1" l="1"/>
  <c r="C614" i="1"/>
  <c r="A614" i="1"/>
  <c r="H614" i="1" l="1"/>
  <c r="E614" i="1"/>
  <c r="I614" i="1"/>
  <c r="L614" i="1" l="1"/>
  <c r="O614" i="1"/>
  <c r="P614" i="1"/>
  <c r="B615" i="1" s="1"/>
  <c r="F614" i="1"/>
  <c r="N614" i="1"/>
  <c r="M614" i="1"/>
  <c r="C615" i="1" l="1"/>
  <c r="D615" i="1"/>
  <c r="A615" i="1"/>
  <c r="I615" i="1" l="1"/>
  <c r="E615" i="1"/>
  <c r="H615" i="1"/>
  <c r="M615" i="1" s="1"/>
  <c r="N615" i="1" l="1"/>
  <c r="O615" i="1"/>
  <c r="F615" i="1"/>
  <c r="P615" i="1"/>
  <c r="B616" i="1" s="1"/>
  <c r="L615" i="1"/>
  <c r="D616" i="1" l="1"/>
  <c r="C616" i="1"/>
  <c r="A616" i="1"/>
  <c r="E616" i="1" l="1"/>
  <c r="H616" i="1"/>
  <c r="I616" i="1"/>
  <c r="M616" i="1" l="1"/>
  <c r="P616" i="1"/>
  <c r="L616" i="1"/>
  <c r="A617" i="1"/>
  <c r="B617" i="1"/>
  <c r="O616" i="1"/>
  <c r="N616" i="1"/>
  <c r="F616" i="1"/>
  <c r="C617" i="1" l="1"/>
  <c r="D617" i="1"/>
  <c r="I617" i="1" l="1"/>
  <c r="D43" i="1" s="1"/>
  <c r="H617" i="1"/>
  <c r="M617" i="1" s="1"/>
  <c r="E617" i="1"/>
  <c r="O617" i="1" l="1"/>
  <c r="F617" i="1"/>
  <c r="N617" i="1"/>
  <c r="L617" i="1"/>
  <c r="P617" i="1"/>
  <c r="A618" i="1" s="1"/>
  <c r="D618" i="1" l="1"/>
  <c r="C618" i="1"/>
  <c r="B618" i="1"/>
  <c r="H618" i="1" l="1"/>
  <c r="E618" i="1"/>
  <c r="I618" i="1"/>
  <c r="N618" i="1" l="1"/>
  <c r="P618" i="1"/>
  <c r="F618" i="1"/>
  <c r="L618" i="1"/>
  <c r="B619" i="1"/>
  <c r="O618" i="1"/>
  <c r="A619" i="1"/>
  <c r="M618" i="1"/>
  <c r="D39" i="1" l="1"/>
  <c r="D47" i="1"/>
  <c r="C619" i="1"/>
  <c r="D619" i="1"/>
  <c r="I619" i="1" s="1"/>
  <c r="E619" i="1" l="1"/>
  <c r="H619" i="1"/>
  <c r="M619" i="1" l="1"/>
  <c r="D41" i="1"/>
  <c r="P619" i="1"/>
  <c r="D49" i="1" s="1"/>
  <c r="L619" i="1"/>
  <c r="F619" i="1"/>
  <c r="N619" i="1"/>
  <c r="O619" i="1"/>
</calcChain>
</file>

<file path=xl/comments1.xml><?xml version="1.0" encoding="utf-8"?>
<comments xmlns="http://schemas.openxmlformats.org/spreadsheetml/2006/main">
  <authors>
    <author>Alex Bejanishvili</author>
  </authors>
  <commentList>
    <comment ref="A8" authorId="0" shapeId="0">
      <text>
        <r>
          <rPr>
            <b/>
            <sz val="9"/>
            <color indexed="81"/>
            <rFont val="Tahoma"/>
            <family val="2"/>
          </rPr>
          <t>Date of the last payment</t>
        </r>
        <r>
          <rPr>
            <sz val="9"/>
            <color indexed="81"/>
            <rFont val="Tahoma"/>
            <family val="2"/>
          </rPr>
          <t xml:space="preserve">
Date when you have made your last payment</t>
        </r>
      </text>
    </comment>
    <comment ref="A10" authorId="0" shapeId="0">
      <text>
        <r>
          <rPr>
            <b/>
            <sz val="9"/>
            <color indexed="81"/>
            <rFont val="Tahoma"/>
            <family val="2"/>
          </rPr>
          <t xml:space="preserve">Credit Card Limit:
</t>
        </r>
        <r>
          <rPr>
            <sz val="9"/>
            <color indexed="81"/>
            <rFont val="Tahoma"/>
            <family val="2"/>
          </rPr>
          <t>Total limit of credit provided by to you by your credit card provider.</t>
        </r>
      </text>
    </comment>
    <comment ref="A12" authorId="0" shapeId="0">
      <text>
        <r>
          <rPr>
            <b/>
            <sz val="9"/>
            <color indexed="81"/>
            <rFont val="Tahoma"/>
            <family val="2"/>
          </rPr>
          <t xml:space="preserve">Balance on Purchases:
</t>
        </r>
        <r>
          <rPr>
            <sz val="9"/>
            <color indexed="81"/>
            <rFont val="Tahoma"/>
            <family val="2"/>
          </rPr>
          <t xml:space="preserve">Current balance on any purchases made with this credit card. See </t>
        </r>
        <r>
          <rPr>
            <b/>
            <u/>
            <sz val="9"/>
            <color indexed="81"/>
            <rFont val="Tahoma"/>
            <family val="2"/>
          </rPr>
          <t>HELP</t>
        </r>
        <r>
          <rPr>
            <sz val="9"/>
            <color indexed="81"/>
            <rFont val="Tahoma"/>
            <family val="2"/>
          </rPr>
          <t xml:space="preserve"> for more info.
</t>
        </r>
      </text>
    </comment>
    <comment ref="A14" authorId="0" shapeId="0">
      <text>
        <r>
          <rPr>
            <b/>
            <sz val="9"/>
            <color indexed="81"/>
            <rFont val="Tahoma"/>
            <family val="2"/>
          </rPr>
          <t>Cash Balance:</t>
        </r>
        <r>
          <rPr>
            <sz val="9"/>
            <color indexed="81"/>
            <rFont val="Tahoma"/>
            <family val="2"/>
          </rPr>
          <t xml:space="preserve">
Current cash balance of any withdrawn cash from your credit card. See </t>
        </r>
        <r>
          <rPr>
            <b/>
            <u/>
            <sz val="9"/>
            <color indexed="81"/>
            <rFont val="Tahoma"/>
            <family val="2"/>
          </rPr>
          <t>HELP</t>
        </r>
        <r>
          <rPr>
            <sz val="9"/>
            <color indexed="81"/>
            <rFont val="Tahoma"/>
            <family val="2"/>
          </rPr>
          <t xml:space="preserve"> for more info.</t>
        </r>
      </text>
    </comment>
    <comment ref="A16" authorId="0" shapeId="0">
      <text>
        <r>
          <rPr>
            <b/>
            <sz val="9"/>
            <color indexed="81"/>
            <rFont val="Tahoma"/>
            <family val="2"/>
          </rPr>
          <t>Current Balance</t>
        </r>
        <r>
          <rPr>
            <sz val="9"/>
            <color indexed="81"/>
            <rFont val="Tahoma"/>
            <family val="2"/>
          </rPr>
          <t xml:space="preserve">
Your current total balance as a sum of the balance on any purchases and any cash balance. See </t>
        </r>
        <r>
          <rPr>
            <b/>
            <u/>
            <sz val="9"/>
            <color indexed="81"/>
            <rFont val="Tahoma"/>
            <family val="2"/>
          </rPr>
          <t>HELP</t>
        </r>
        <r>
          <rPr>
            <sz val="9"/>
            <color indexed="81"/>
            <rFont val="Tahoma"/>
            <family val="2"/>
          </rPr>
          <t xml:space="preserve"> for more info.</t>
        </r>
      </text>
    </comment>
    <comment ref="A18" authorId="0" shapeId="0">
      <text>
        <r>
          <rPr>
            <b/>
            <sz val="9"/>
            <color indexed="81"/>
            <rFont val="Tahoma"/>
            <family val="2"/>
          </rPr>
          <t>Interest Rate or APR on Purchases:</t>
        </r>
        <r>
          <rPr>
            <sz val="9"/>
            <color indexed="81"/>
            <rFont val="Tahoma"/>
            <family val="2"/>
          </rPr>
          <t xml:space="preserve">
Current APR for your balance on purchases (APR on cash balance is usually different from this) that can be obtained from your credit card provider or can also be on the statement.
APR usually is a variable and is being affected by many factors including late payments, poor credit score, but this calculator assume a fixed rate only. 
See </t>
        </r>
        <r>
          <rPr>
            <b/>
            <u/>
            <sz val="9"/>
            <color indexed="81"/>
            <rFont val="Tahoma"/>
            <family val="2"/>
          </rPr>
          <t>HELP</t>
        </r>
        <r>
          <rPr>
            <sz val="9"/>
            <color indexed="81"/>
            <rFont val="Tahoma"/>
            <family val="2"/>
          </rPr>
          <t xml:space="preserve"> for more info.</t>
        </r>
      </text>
    </comment>
    <comment ref="A20" authorId="0" shapeId="0">
      <text>
        <r>
          <rPr>
            <b/>
            <sz val="9"/>
            <color indexed="81"/>
            <rFont val="Tahoma"/>
            <family val="2"/>
          </rPr>
          <t xml:space="preserve">Interest Rate or APR on Cash Withdrawals:
</t>
        </r>
        <r>
          <rPr>
            <sz val="9"/>
            <color indexed="81"/>
            <rFont val="Tahoma"/>
            <family val="2"/>
          </rPr>
          <t xml:space="preserve">Current APR for any cash withdrawn of you credit card that can be obtained from your credit card provider or can also be on your statement.
APR usually is a variable and is being affected by many factors including late payments, poor credit score, but this calculator assume a fixed rate only. 
See </t>
        </r>
        <r>
          <rPr>
            <b/>
            <u/>
            <sz val="9"/>
            <color indexed="81"/>
            <rFont val="Tahoma"/>
            <family val="2"/>
          </rPr>
          <t>HELP</t>
        </r>
        <r>
          <rPr>
            <sz val="9"/>
            <color indexed="81"/>
            <rFont val="Tahoma"/>
            <family val="2"/>
          </rPr>
          <t xml:space="preserve"> for more info.</t>
        </r>
      </text>
    </comment>
    <comment ref="A22" authorId="0" shapeId="0">
      <text>
        <r>
          <rPr>
            <b/>
            <sz val="9"/>
            <color indexed="81"/>
            <rFont val="Tahoma"/>
            <family val="2"/>
          </rPr>
          <t>Principal Payment Distribution</t>
        </r>
        <r>
          <rPr>
            <sz val="9"/>
            <color indexed="81"/>
            <rFont val="Tahoma"/>
            <family val="2"/>
          </rPr>
          <t xml:space="preserve">
Distribution of the principal and any additional payment between the cash balance and balance on purchases. 
See </t>
        </r>
        <r>
          <rPr>
            <b/>
            <u/>
            <sz val="9"/>
            <color indexed="81"/>
            <rFont val="Tahoma"/>
            <family val="2"/>
          </rPr>
          <t>HELP</t>
        </r>
        <r>
          <rPr>
            <sz val="9"/>
            <color indexed="81"/>
            <rFont val="Tahoma"/>
            <family val="2"/>
          </rPr>
          <t xml:space="preserve"> for more info.</t>
        </r>
      </text>
    </comment>
    <comment ref="A24" authorId="0" shapeId="0">
      <text>
        <r>
          <rPr>
            <b/>
            <sz val="9"/>
            <color indexed="81"/>
            <rFont val="Tahoma"/>
            <family val="2"/>
          </rPr>
          <t xml:space="preserve">Minimum Payment.
</t>
        </r>
        <r>
          <rPr>
            <sz val="9"/>
            <color indexed="81"/>
            <rFont val="Tahoma"/>
            <family val="2"/>
          </rPr>
          <t xml:space="preserve">Minimum payment is usually defined as a percentage of the balance, which usually is 2-5% of a fixed amount of $15 for US and £5 for UK, whichever is greater.
Minimum payment may also be defined as percentage of the balance plus the interest rate. 
See </t>
        </r>
        <r>
          <rPr>
            <b/>
            <u/>
            <sz val="9"/>
            <color indexed="81"/>
            <rFont val="Tahoma"/>
            <family val="2"/>
          </rPr>
          <t>HELP</t>
        </r>
        <r>
          <rPr>
            <sz val="9"/>
            <color indexed="81"/>
            <rFont val="Tahoma"/>
            <family val="2"/>
          </rPr>
          <t xml:space="preserve"> for more info.</t>
        </r>
      </text>
    </comment>
    <comment ref="A26" authorId="0" shapeId="0">
      <text>
        <r>
          <rPr>
            <b/>
            <sz val="9"/>
            <color indexed="81"/>
            <rFont val="Tahoma"/>
            <family val="2"/>
          </rPr>
          <t>Payment</t>
        </r>
        <r>
          <rPr>
            <sz val="9"/>
            <color indexed="81"/>
            <rFont val="Tahoma"/>
            <family val="2"/>
          </rPr>
          <t xml:space="preserve">
Option to choose whether to make a minimum or a minimum plus interest payments.
See </t>
        </r>
        <r>
          <rPr>
            <b/>
            <u/>
            <sz val="9"/>
            <color indexed="81"/>
            <rFont val="Tahoma"/>
            <family val="2"/>
          </rPr>
          <t>HELP</t>
        </r>
        <r>
          <rPr>
            <sz val="9"/>
            <color indexed="81"/>
            <rFont val="Tahoma"/>
            <family val="2"/>
          </rPr>
          <t xml:space="preserve"> for more info.</t>
        </r>
      </text>
    </comment>
    <comment ref="A28" authorId="0" shapeId="0">
      <text>
        <r>
          <rPr>
            <b/>
            <sz val="9"/>
            <color indexed="81"/>
            <rFont val="Tahoma"/>
            <family val="2"/>
          </rPr>
          <t xml:space="preserve">Additional Monthly Payment
</t>
        </r>
        <r>
          <rPr>
            <sz val="9"/>
            <color indexed="81"/>
            <rFont val="Tahoma"/>
            <family val="2"/>
          </rPr>
          <t xml:space="preserve">Enter the amount that you like to pay as an addition to your regular monthly instalments.
Leave this cell blank if solving for minimum or minimum plus interest payments only.
</t>
        </r>
        <r>
          <rPr>
            <b/>
            <sz val="9"/>
            <color indexed="81"/>
            <rFont val="Tahoma"/>
            <family val="2"/>
          </rPr>
          <t>NOTE</t>
        </r>
        <r>
          <rPr>
            <sz val="9"/>
            <color indexed="81"/>
            <rFont val="Tahoma"/>
            <family val="2"/>
          </rPr>
          <t xml:space="preserve"> The amount entered in to this cell will help to significantly reduce the total number of payments and reduce amount of interest.    
See </t>
        </r>
        <r>
          <rPr>
            <b/>
            <u/>
            <sz val="9"/>
            <color indexed="81"/>
            <rFont val="Tahoma"/>
            <family val="2"/>
          </rPr>
          <t>HELP</t>
        </r>
        <r>
          <rPr>
            <sz val="9"/>
            <color indexed="81"/>
            <rFont val="Tahoma"/>
            <family val="2"/>
          </rPr>
          <t xml:space="preserve"> for more info.
</t>
        </r>
      </text>
    </comment>
    <comment ref="A30" authorId="0" shapeId="0">
      <text>
        <r>
          <rPr>
            <b/>
            <sz val="9"/>
            <color indexed="81"/>
            <rFont val="Tahoma"/>
            <family val="2"/>
          </rPr>
          <t xml:space="preserve">Fixed Payments on Low Balance </t>
        </r>
        <r>
          <rPr>
            <sz val="9"/>
            <color indexed="81"/>
            <rFont val="Tahoma"/>
            <family val="2"/>
          </rPr>
          <t xml:space="preserve">is paid when the minimum payment, which usually between 2 and 5%  of the balance are lower than that fixed payment amount, which is $15.00 for US and Canada or £5.00 for UK on most Credit Cards.
See </t>
        </r>
        <r>
          <rPr>
            <b/>
            <u/>
            <sz val="9"/>
            <color indexed="81"/>
            <rFont val="Tahoma"/>
            <family val="2"/>
          </rPr>
          <t>HELP</t>
        </r>
        <r>
          <rPr>
            <sz val="9"/>
            <color indexed="81"/>
            <rFont val="Tahoma"/>
            <family val="2"/>
          </rPr>
          <t xml:space="preserve"> for more info.</t>
        </r>
      </text>
    </comment>
    <comment ref="A32" authorId="0" shapeId="0">
      <text>
        <r>
          <rPr>
            <b/>
            <sz val="9"/>
            <color indexed="81"/>
            <rFont val="Tahoma"/>
            <family val="2"/>
          </rPr>
          <t>Payment Protection</t>
        </r>
        <r>
          <rPr>
            <sz val="9"/>
            <color indexed="81"/>
            <rFont val="Tahoma"/>
            <family val="2"/>
          </rPr>
          <t xml:space="preserve"> 
If your card has a payment protection plan, which is usually between 0.01-0.05 cents per each dollar of the balance, enter it here or leave it blank otherwise.</t>
        </r>
      </text>
    </comment>
    <comment ref="A34" authorId="0" shapeId="0">
      <text>
        <r>
          <rPr>
            <b/>
            <sz val="9"/>
            <color indexed="81"/>
            <rFont val="Tahoma"/>
            <family val="2"/>
          </rPr>
          <t xml:space="preserve">PPI Deduction:
</t>
        </r>
        <r>
          <rPr>
            <sz val="9"/>
            <color indexed="81"/>
            <rFont val="Tahoma"/>
            <family val="2"/>
          </rPr>
          <t xml:space="preserve">Select the method of PPI deduction from two possible.
See </t>
        </r>
        <r>
          <rPr>
            <b/>
            <u/>
            <sz val="9"/>
            <color indexed="81"/>
            <rFont val="Tahoma"/>
            <family val="2"/>
          </rPr>
          <t>HELP</t>
        </r>
        <r>
          <rPr>
            <sz val="9"/>
            <color indexed="81"/>
            <rFont val="Tahoma"/>
            <family val="2"/>
          </rPr>
          <t xml:space="preserve"> for more info.</t>
        </r>
      </text>
    </comment>
    <comment ref="A39" authorId="0" shapeId="0">
      <text>
        <r>
          <rPr>
            <b/>
            <sz val="9"/>
            <color indexed="81"/>
            <rFont val="Tahoma"/>
            <family val="2"/>
          </rPr>
          <t>Month to Pay Off</t>
        </r>
        <r>
          <rPr>
            <sz val="9"/>
            <color indexed="81"/>
            <rFont val="Tahoma"/>
            <family val="2"/>
          </rPr>
          <t xml:space="preserve">
The estimated time to Pay Off your credit card balance with considering the information entered  above and assuming a fixed rate of interest, no late payment fees or charges and any further spend off the credit card.</t>
        </r>
      </text>
    </comment>
  </commentList>
</comments>
</file>

<file path=xl/sharedStrings.xml><?xml version="1.0" encoding="utf-8"?>
<sst xmlns="http://schemas.openxmlformats.org/spreadsheetml/2006/main" count="118" uniqueCount="102">
  <si>
    <t>Date</t>
  </si>
  <si>
    <t>Balance</t>
  </si>
  <si>
    <t>Last Payment Day</t>
  </si>
  <si>
    <t>Current Cash Balance</t>
  </si>
  <si>
    <t>Current Total Balance</t>
  </si>
  <si>
    <t>Interest</t>
  </si>
  <si>
    <t>Purchases</t>
  </si>
  <si>
    <t>Cash</t>
  </si>
  <si>
    <t>Total</t>
  </si>
  <si>
    <t>Payment</t>
  </si>
  <si>
    <t>Month to Pay Off</t>
  </si>
  <si>
    <t>Principal</t>
  </si>
  <si>
    <t>Interest Rate on Purchases</t>
  </si>
  <si>
    <t>Interest on Cash Withdrawals</t>
  </si>
  <si>
    <t xml:space="preserve"> Credit Card Pay Off Calculator</t>
  </si>
  <si>
    <t>Terms of Use - EULA</t>
  </si>
  <si>
    <t>HELP</t>
  </si>
  <si>
    <t>First Payment</t>
  </si>
  <si>
    <t>Last Payment</t>
  </si>
  <si>
    <t>Credit Card Limit</t>
  </si>
  <si>
    <t>Credit Card Entries</t>
  </si>
  <si>
    <t>Results</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</si>
  <si>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</si>
  <si>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</si>
  <si>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</si>
  <si>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</si>
  <si>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</si>
  <si>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</si>
  <si>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</si>
  <si>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</si>
  <si>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</si>
  <si>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</si>
  <si>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</si>
  <si>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</si>
  <si>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</si>
  <si>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</si>
  <si>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</si>
  <si>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</si>
  <si>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</si>
  <si>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rights not expressly granted are reserved by Spreadsheet123.com. In particular, this EULA does not grant you any </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</si>
  <si>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</si>
  <si>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</si>
  <si>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</si>
  <si>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</si>
  <si>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</si>
  <si>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</si>
  <si>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</si>
  <si>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</si>
  <si>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</si>
  <si>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</si>
  <si>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</si>
  <si>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</si>
  <si>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</si>
  <si>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</si>
  <si>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</si>
  <si>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</si>
  <si>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</si>
  <si>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</si>
  <si>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You may not distribute this </t>
    </r>
    <r>
      <rPr>
        <b/>
        <sz val="11"/>
        <color indexed="10"/>
        <rFont val="Calibri"/>
        <family val="2"/>
      </rPr>
      <t>TEMPLATE</t>
    </r>
    <r>
      <rPr>
        <sz val="11"/>
        <color indexed="10"/>
        <rFont val="Calibri"/>
        <family val="2"/>
      </rPr>
      <t xml:space="preserve"> in any stand-alone products that contain only the TEMPLATE, or as part of any other </t>
    </r>
  </si>
  <si>
    <t xml:space="preserve">All title and copyrights in and to the Template, and any copies of the Template, are owned by Spreadsheet123.com. </t>
  </si>
  <si>
    <t>rights in connection with any trademarks or service marks of Spreadsheet123.com. Use of any Template for any purpose</t>
  </si>
  <si>
    <t>Available Amount</t>
  </si>
  <si>
    <t>Current Balance on Purchases</t>
  </si>
  <si>
    <t>Additional Monthly Payment</t>
  </si>
  <si>
    <t>Additional</t>
  </si>
  <si>
    <t>Principal Payment Distribution</t>
  </si>
  <si>
    <t>Credit Card Pay Off Calculator Help</t>
  </si>
  <si>
    <t>BACK</t>
  </si>
  <si>
    <t>Credit Card limit is limited amount, which is provided by your credit card company to you for use on any purchases. Part of provided credit facility can also be withdrawn from your credit card in cash. Credit Card provider will charge per each cash withdrawal  transaction and interest rate for using cash limit is much higher that on standard purchases.</t>
  </si>
  <si>
    <t>Balance on Purchases</t>
  </si>
  <si>
    <r>
      <t>Balance on Purchases is a part of your credit that has been used for purchases which may also contain your cash balance if used for purchases or balance transfers. Some time Credit Card provider will offer 0% APR (</t>
    </r>
    <r>
      <rPr>
        <b/>
        <sz val="11"/>
        <color indexed="8"/>
        <rFont val="Calibri"/>
        <family val="2"/>
      </rPr>
      <t>Annual Percentage Rate</t>
    </r>
    <r>
      <rPr>
        <sz val="11"/>
        <color theme="1"/>
        <rFont val="Calibri"/>
        <family val="2"/>
        <scheme val="minor"/>
      </rPr>
      <t xml:space="preserve">) on any </t>
    </r>
    <r>
      <rPr>
        <b/>
        <sz val="11"/>
        <color indexed="8"/>
        <rFont val="Calibri"/>
        <family val="2"/>
      </rPr>
      <t>Balance Transfers</t>
    </r>
    <r>
      <rPr>
        <sz val="11"/>
        <color theme="1"/>
        <rFont val="Calibri"/>
        <family val="2"/>
        <scheme val="minor"/>
      </rPr>
      <t xml:space="preserve"> or </t>
    </r>
    <r>
      <rPr>
        <b/>
        <sz val="11"/>
        <color indexed="8"/>
        <rFont val="Calibri"/>
        <family val="2"/>
      </rPr>
      <t>Purchases</t>
    </r>
    <r>
      <rPr>
        <sz val="11"/>
        <color theme="1"/>
        <rFont val="Calibri"/>
        <family val="2"/>
        <scheme val="minor"/>
      </rPr>
      <t xml:space="preserve"> for the certain period of time after which they will start charge interest if balance has not been paid in full. 
Balance Transfers can also be described as a purchases simply because your credit card provider is purchasing your credit from your bank or other credit facility  provider by buying your previous credits. Balance transfers are very useful in the situations when your previous creditors are charging a high interest rates. </t>
    </r>
  </si>
  <si>
    <t>Cash balance of the credit card can be described as a balance that's been withdrawn in the form of cash. In most cases card provider will limit the amount that can be withdrawn in cash. Most creditors do charge much higher interest rates for using cash off your credit card. One of the main details is that your credit card provider will keep your cash balance or distribute only a minimum, right until all balance on the purchases is paid and will only cover this after. This is because of the luck of income from the use of the cash to your creditor since the interest is higher and for longer they can keep that balance running, more they will benefit from it.</t>
  </si>
  <si>
    <t>Current Total Balance is a currently outstanding balance for both cash and purchases  from your credit card, which is payable back either in full or by making a monthly repayments.</t>
  </si>
  <si>
    <t>Principal Payment Distribution indicates the percentage of the principal payment that is paid to cover your current cash balance. So if lets say your principal payment was $20 and you've selected 2%, this means that $4 will be distributed towards your current cash balance when the rest of the sum will be paid towards you current balance on purchases, and will carry on until that balance is fully repaid. Once the balance on purchases is paid off then full sum of the principal will be redistributed towards repayments of your cash balance. You can make your selection by selecting  between 0 and 15% of distribution again for the same reason as described above.</t>
  </si>
  <si>
    <t>Minimum Payment %</t>
  </si>
  <si>
    <t xml:space="preserve">Interest on Cash Withdrawals or in other words APR on cash balance. Cash balance Interest is almost always higher than an APR on purchases or Balance Transfers.
Any cash balance on the credit card is being paid off by taking a only small amounts of the principal payments until the balance on the purchases is fully paid or some times is not even being paid off at all until that moment.  The reason behind this is that the creditor will always keep the higher interest flow for longer and therefore will get more benefit by doing so.
This calculator assumes only a fixed interest rates as for purchases as well as for the cash balance. The rate of interest fluctuates along with market and may also be dependent on your personal circumstances as well as late payments, late payment charges, your overall credit score and many other factors.   </t>
  </si>
  <si>
    <t>Additional Monthly Payments</t>
  </si>
  <si>
    <t>Additional Monthly Payments are the amounts that you can afford to pay as an addition to your minimum or a minimum plus interest payments. Remember that by making an additional payments you significantly reducing a number of payments until the pay off as well as reducing your interest payments. IF you decide not to pay consistently, but to pay when you have, then you can simply override the formula in Additional Payments Column beside the corresponding month by entering your additional payment amounts there.</t>
  </si>
  <si>
    <r>
      <t xml:space="preserve">Payment Protection Insurance. Some credit card providers do offer a </t>
    </r>
    <r>
      <rPr>
        <b/>
        <sz val="11"/>
        <color indexed="8"/>
        <rFont val="Calibri"/>
        <family val="2"/>
      </rPr>
      <t>PPI</t>
    </r>
    <r>
      <rPr>
        <sz val="11"/>
        <color theme="1"/>
        <rFont val="Calibri"/>
        <family val="2"/>
        <scheme val="minor"/>
      </rPr>
      <t xml:space="preserve"> as standard payment protection. PPI is the amount that you creditor is charging  per each dollar of the outstanding balance to insure consistency of the payments, which can be a fixed amount per each dollar or can also be calculated as a percentage of the total outstanding balance. For example your creditor may charge you 0.01 cent per each dollar of the balance or can also calculate your monthly premium as a certain percentage of the total outstanding balance instead, which is being taken off your credit card balance (this means you are also paying more interest on this) or simply added to your monthly minimum payment depending on your credit card agreement. </t>
    </r>
  </si>
  <si>
    <t>Read more on PPI at Wikipedia</t>
  </si>
  <si>
    <t>Read more on Credit Cards, Credit Card Limits and Credit Card Interest at Wikipedia</t>
  </si>
  <si>
    <t>Total Amount Paid</t>
  </si>
  <si>
    <t>Payment Protection Insurance (PPI)</t>
  </si>
  <si>
    <t>Payment protection Insurance (PPI)</t>
  </si>
  <si>
    <t>PPI Deduction Method</t>
  </si>
  <si>
    <t>Check our Credit Card Pay Off Tips article for more information.</t>
  </si>
  <si>
    <t>Cash Balance</t>
  </si>
  <si>
    <r>
      <t xml:space="preserve">Interest Rate on Purchases, other description of which is an </t>
    </r>
    <r>
      <rPr>
        <b/>
        <sz val="11"/>
        <color indexed="8"/>
        <rFont val="Calibri"/>
        <family val="2"/>
      </rPr>
      <t>APR</t>
    </r>
    <r>
      <rPr>
        <sz val="11"/>
        <color theme="1"/>
        <rFont val="Calibri"/>
        <family val="2"/>
        <scheme val="minor"/>
      </rPr>
      <t xml:space="preserve"> on Purchases.
Variable Rate of interest, which is applied to any outstanding balance to purchases made with your credit card or any balance transfers. Most creditors provide an interest free period (usually up to 50 days) on most of purchases, but only if the full outstanding amount is paid within that time frame, otherwise the full amount of interest from day of purchase will still be applicable. (Check the Terms of your credit card agreement)
This calculator assumes only a fixed interest rates as for purchases as well as for the cash balance. The rate of interest fluctuates along with market and may also depend on your personal circumstances as well as late payments, late payment charges and many other factors.   </t>
    </r>
  </si>
  <si>
    <t>Monthly payments depending on the way you like to specify. If you decide to pay minimum + interest than calculator will calculate your monthly minimum payment + interest for both cash balance and balance on purchases + any additional payments (if any) +  payment protection amount (if any) = monthly instalment. Or if you decided to only make a minimum payment than monthly minimum payment - interest for both cash balance and balance on purchases + any additional payments (if any) +  payment protection amount (if any) = monthly instalment. By making only a minimum payments you will significantly increase your pay period and therefore pay more interest.
Even that the all calculations are only an estimates, calculator allows you to check few different scenarios where you can specify any additional monthly payments to decrease the length of a pay period and save on the interest.</t>
  </si>
  <si>
    <t>From balance</t>
  </si>
  <si>
    <t xml:space="preserve">PPI can usually be deducted by your creditor in two different ways depending on the agreement. First one is pretty simple way is to calculate PPI on the current outstanding balance at the end of each payment cycle and then add it to a minimum monthly payment or the second most commonly used way is to calculate PPI and then deduct it from the balance, which will be assumed as standard expenditure from the credit, and therefore will increase the balance and an interest on it. </t>
  </si>
  <si>
    <t>Detailed Payment Schedules</t>
  </si>
  <si>
    <t xml:space="preserve">Minimum Payment is a minimum percentage of the outstanding balance that is calculated and paid monthly. This can be anything between 2 and 5% of the current balance or a set amount of $15 in US and Canada and £5 in UK for low balance.
Minimum payment does not necessarily mean principal payment, since the principal, depending on the way how you are making your payment  can be equal to the minimum if the minimum plus interest is paid or if payments are only calculated as a minimum then principal payment equals minimum payment less interest. Making a minimum payments will significantly increase a pay period and therefore total paid interest as well.  </t>
  </si>
  <si>
    <t>Minimum + Interest</t>
  </si>
  <si>
    <t>Fixed Payment on Low Balance</t>
  </si>
  <si>
    <t>Total Interest Paid on Purchases</t>
  </si>
  <si>
    <r>
      <t xml:space="preserve">Fixed Payments on Low Balance is paid when the minimum payment, which usually between 2 and 5%  of the balance are lower than that fixed payment amount, which is $15.00 for US and Canada or £5.00 for UK on most Credit Cards. In other words the minimum amount required to be paid towards principal is between </t>
    </r>
    <r>
      <rPr>
        <b/>
        <sz val="11"/>
        <color indexed="8"/>
        <rFont val="Calibri"/>
        <family val="2"/>
      </rPr>
      <t>2 to 5%</t>
    </r>
    <r>
      <rPr>
        <sz val="11"/>
        <color theme="1"/>
        <rFont val="Calibri"/>
        <family val="2"/>
        <scheme val="minor"/>
      </rPr>
      <t xml:space="preserve"> of the balance of the credit card. The fixed amount will be paid only when the minimum amount, calculated as percentage of the balance will become equal to or lower than that fixed payment amount.
</t>
    </r>
  </si>
  <si>
    <t>Total Interest paid on Cash Borrowing</t>
  </si>
  <si>
    <t>PPI</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</si>
  <si>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</si>
  <si>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0"/>
        <rFont val="Arial"/>
        <family val="2"/>
      </rPr>
      <t>personal use or use within your family.</t>
    </r>
  </si>
  <si>
    <r>
      <t xml:space="preserve">permission of </t>
    </r>
    <r>
      <rPr>
        <b/>
        <sz val="11"/>
        <color indexed="10"/>
        <rFont val="Calibri"/>
        <family val="2"/>
      </rPr>
      <t>SPREADSHEET123.COM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</si>
</sst>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409]mmmm\ d\,\ yyyy;@"/>
  </numFmts>
  <fonts count="28" x14ac:knownFonts="1">
    <font>
      <sz val="11"/>
      <color theme="1"/>
      <name val="Calibri"/>
      <family val="2"/>
      <scheme val="minor"/>
    </font>
    <font>
      <u/>
      <sz val="11"/>
      <color indexed="12"/>
      <name val="Calibri"/>
      <family val="2"/>
    </font>
    <font>
      <b/>
      <sz val="13"/>
      <color indexed="9"/>
      <name val="Calibri"/>
      <family val="2"/>
    </font>
    <font>
      <u/>
      <sz val="11"/>
      <color indexed="12"/>
      <name val="Calibri"/>
      <family val="2"/>
    </font>
    <font>
      <b/>
      <sz val="11"/>
      <name val="Arial"/>
      <family val="2"/>
    </font>
    <font>
      <b/>
      <sz val="10"/>
      <name val="Arial"/>
      <family val="2"/>
    </font>
    <font>
      <sz val="10"/>
      <name val="Arial"/>
      <family val="2"/>
    </font>
    <font>
      <b/>
      <sz val="10"/>
      <color indexed="10"/>
      <name val="Arial"/>
      <family val="2"/>
    </font>
    <font>
      <sz val="11"/>
      <color indexed="10"/>
      <name val="Calibri"/>
      <family val="2"/>
    </font>
    <font>
      <b/>
      <sz val="11"/>
      <color indexed="10"/>
      <name val="Calibri"/>
      <family val="2"/>
    </font>
    <font>
      <sz val="9"/>
      <color indexed="81"/>
      <name val="Tahoma"/>
      <family val="2"/>
    </font>
    <font>
      <b/>
      <sz val="9"/>
      <color indexed="81"/>
      <name val="Tahoma"/>
      <family val="2"/>
    </font>
    <font>
      <b/>
      <u/>
      <sz val="9"/>
      <color indexed="81"/>
      <name val="Tahoma"/>
      <family val="2"/>
    </font>
    <font>
      <b/>
      <sz val="11"/>
      <name val="Calibri"/>
      <family val="2"/>
    </font>
    <font>
      <b/>
      <sz val="13"/>
      <color indexed="9"/>
      <name val="Calibri"/>
      <family val="2"/>
    </font>
    <font>
      <b/>
      <sz val="11"/>
      <color indexed="8"/>
      <name val="Calibri"/>
      <family val="2"/>
    </font>
    <font>
      <b/>
      <sz val="11"/>
      <color indexed="8"/>
      <name val="Calibri"/>
      <family val="2"/>
    </font>
    <font>
      <sz val="10"/>
      <color indexed="8"/>
      <name val="Calibri"/>
      <family val="2"/>
    </font>
    <font>
      <b/>
      <sz val="11"/>
      <color indexed="8"/>
      <name val="Calibri"/>
      <family val="2"/>
    </font>
    <font>
      <b/>
      <sz val="10"/>
      <name val="Calibri"/>
      <family val="2"/>
    </font>
    <font>
      <sz val="20"/>
      <color indexed="9"/>
      <name val="Arial"/>
      <family val="2"/>
    </font>
    <font>
      <sz val="10"/>
      <color indexed="23"/>
      <name val="Arial"/>
    </font>
    <font>
      <b/>
      <sz val="22"/>
      <name val="Arial"/>
      <family val="2"/>
    </font>
    <font>
      <sz val="18"/>
      <name val="Arial"/>
      <family val="2"/>
    </font>
    <font>
      <b/>
      <sz val="24"/>
      <name val="Calibri"/>
      <family val="2"/>
    </font>
    <font>
      <sz val="11"/>
      <name val="Calibri"/>
      <family val="2"/>
    </font>
    <font>
      <sz val="7"/>
      <name val="Verdana"/>
      <family val="2"/>
    </font>
    <font>
      <sz val="7"/>
      <name val="Calibri"/>
      <family val="2"/>
    </font>
  </fonts>
  <fills count="10">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16"/>
        <bgColor indexed="64"/>
      </patternFill>
    </fill>
    <fill>
      <patternFill patternType="solid">
        <fgColor indexed="22"/>
        <bgColor indexed="64"/>
      </patternFill>
    </fill>
    <fill>
      <patternFill patternType="solid">
        <fgColor indexed="59"/>
        <bgColor indexed="64"/>
      </patternFill>
    </fill>
    <fill>
      <patternFill patternType="solid">
        <fgColor indexed="56"/>
        <bgColor indexed="64"/>
      </patternFill>
    </fill>
    <fill>
      <patternFill patternType="solid">
        <fgColor indexed="19"/>
        <bgColor indexed="64"/>
      </patternFill>
    </fill>
    <fill>
      <patternFill patternType="solid">
        <fgColor indexed="13"/>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bottom/>
      <diagonal/>
    </border>
    <border>
      <left style="thin">
        <color indexed="55"/>
      </left>
      <right style="thin">
        <color indexed="55"/>
      </right>
      <top style="thin">
        <color indexed="55"/>
      </top>
      <bottom style="thin">
        <color indexed="55"/>
      </bottom>
      <diagonal/>
    </border>
    <border>
      <left/>
      <right/>
      <top style="thin">
        <color indexed="9"/>
      </top>
      <bottom style="thin">
        <color indexed="9"/>
      </bottom>
      <diagonal/>
    </border>
    <border>
      <left style="thin">
        <color indexed="9"/>
      </left>
      <right/>
      <top/>
      <bottom/>
      <diagonal/>
    </border>
    <border>
      <left style="thin">
        <color indexed="55"/>
      </left>
      <right style="thin">
        <color indexed="55"/>
      </right>
      <top/>
      <bottom style="thin">
        <color indexed="55"/>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9"/>
      </bottom>
      <diagonal/>
    </border>
    <border>
      <left/>
      <right style="thin">
        <color indexed="55"/>
      </right>
      <top style="thin">
        <color indexed="55"/>
      </top>
      <bottom style="thin">
        <color indexed="55"/>
      </bottom>
      <diagonal/>
    </border>
    <border>
      <left/>
      <right style="thin">
        <color indexed="55"/>
      </right>
      <top/>
      <bottom style="thin">
        <color indexed="55"/>
      </bottom>
      <diagonal/>
    </border>
    <border>
      <left style="hair">
        <color indexed="9"/>
      </left>
      <right/>
      <top style="hair">
        <color indexed="9"/>
      </top>
      <bottom style="hair">
        <color indexed="9"/>
      </bottom>
      <diagonal/>
    </border>
    <border>
      <left style="medium">
        <color indexed="59"/>
      </left>
      <right style="medium">
        <color indexed="59"/>
      </right>
      <top style="medium">
        <color indexed="59"/>
      </top>
      <bottom style="medium">
        <color indexed="59"/>
      </bottom>
      <diagonal/>
    </border>
    <border>
      <left/>
      <right/>
      <top style="medium">
        <color indexed="59"/>
      </top>
      <bottom style="thin">
        <color indexed="55"/>
      </bottom>
      <diagonal/>
    </border>
    <border>
      <left style="thin">
        <color indexed="55"/>
      </left>
      <right/>
      <top style="thin">
        <color indexed="55"/>
      </top>
      <bottom style="thin">
        <color indexed="55"/>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s>
  <cellStyleXfs count="2">
    <xf numFmtId="0" fontId="0" fillId="0" borderId="0"/>
    <xf numFmtId="0" fontId="1" fillId="0" borderId="0" applyNumberFormat="0" applyFill="0" applyBorder="0" applyAlignment="0" applyProtection="0">
      <alignment vertical="top"/>
      <protection locked="0"/>
    </xf>
  </cellStyleXfs>
  <cellXfs count="173">
    <xf numFmtId="0" fontId="0" fillId="0" borderId="0" xfId="0"/>
    <xf numFmtId="0" fontId="0" fillId="0" borderId="1" xfId="0" applyBorder="1"/>
    <xf numFmtId="0" fontId="0" fillId="0" borderId="1" xfId="0" applyBorder="1" applyAlignment="1">
      <alignment horizontal="right"/>
    </xf>
    <xf numFmtId="0" fontId="0" fillId="0" borderId="2" xfId="0" applyBorder="1"/>
    <xf numFmtId="2" fontId="0" fillId="0" borderId="1" xfId="0" applyNumberFormat="1" applyBorder="1"/>
    <xf numFmtId="0" fontId="0" fillId="0" borderId="1" xfId="0" applyNumberFormat="1" applyBorder="1"/>
    <xf numFmtId="0" fontId="0" fillId="0" borderId="2" xfId="0" applyNumberFormat="1" applyBorder="1"/>
    <xf numFmtId="9" fontId="0" fillId="0" borderId="1" xfId="0" applyNumberFormat="1" applyBorder="1"/>
    <xf numFmtId="2" fontId="0" fillId="0" borderId="2" xfId="0" applyNumberFormat="1" applyBorder="1"/>
    <xf numFmtId="0" fontId="1" fillId="0" borderId="1" xfId="1" applyBorder="1" applyAlignment="1" applyProtection="1"/>
    <xf numFmtId="0" fontId="0" fillId="0" borderId="3" xfId="0" applyNumberFormat="1" applyBorder="1"/>
    <xf numFmtId="0" fontId="0" fillId="0" borderId="1" xfId="0" applyBorder="1" applyAlignment="1">
      <alignment horizontal="center"/>
    </xf>
    <xf numFmtId="0" fontId="0" fillId="0" borderId="3" xfId="0" applyBorder="1"/>
    <xf numFmtId="0" fontId="0" fillId="0" borderId="4" xfId="0" applyBorder="1"/>
    <xf numFmtId="0" fontId="0" fillId="0" borderId="4" xfId="0" applyNumberFormat="1" applyBorder="1"/>
    <xf numFmtId="0" fontId="0" fillId="0" borderId="5" xfId="0" applyBorder="1"/>
    <xf numFmtId="14" fontId="0" fillId="0" borderId="5" xfId="0" applyNumberFormat="1" applyBorder="1"/>
    <xf numFmtId="0" fontId="0" fillId="0" borderId="6" xfId="0" applyNumberFormat="1" applyBorder="1"/>
    <xf numFmtId="0" fontId="0" fillId="0" borderId="7" xfId="0" applyBorder="1" applyAlignment="1">
      <alignment horizontal="center"/>
    </xf>
    <xf numFmtId="0" fontId="0" fillId="0" borderId="6" xfId="0" applyBorder="1" applyAlignment="1">
      <alignment horizontal="center"/>
    </xf>
    <xf numFmtId="2" fontId="0" fillId="0" borderId="6" xfId="0" applyNumberFormat="1" applyBorder="1"/>
    <xf numFmtId="0" fontId="0" fillId="0" borderId="6" xfId="0" applyBorder="1"/>
    <xf numFmtId="2" fontId="0" fillId="0" borderId="8" xfId="0" applyNumberFormat="1" applyBorder="1"/>
    <xf numFmtId="2" fontId="0" fillId="0" borderId="9" xfId="0" applyNumberFormat="1" applyBorder="1"/>
    <xf numFmtId="0" fontId="0" fillId="0" borderId="9" xfId="0" applyBorder="1"/>
    <xf numFmtId="0" fontId="0" fillId="0" borderId="10" xfId="0" applyBorder="1"/>
    <xf numFmtId="0" fontId="0" fillId="0" borderId="8" xfId="0" applyBorder="1"/>
    <xf numFmtId="166" fontId="0" fillId="0" borderId="8" xfId="0" applyNumberFormat="1" applyBorder="1"/>
    <xf numFmtId="2" fontId="0" fillId="0" borderId="4" xfId="0" applyNumberFormat="1" applyBorder="1" applyAlignment="1">
      <alignment horizontal="right"/>
    </xf>
    <xf numFmtId="2" fontId="0" fillId="0" borderId="11" xfId="0" applyNumberFormat="1" applyBorder="1"/>
    <xf numFmtId="0" fontId="0" fillId="0" borderId="1" xfId="0" applyFill="1" applyBorder="1"/>
    <xf numFmtId="0" fontId="0" fillId="2" borderId="12" xfId="0" applyFill="1" applyBorder="1" applyAlignment="1">
      <alignment horizontal="center"/>
    </xf>
    <xf numFmtId="0" fontId="0" fillId="2" borderId="12" xfId="0" applyFill="1" applyBorder="1" applyAlignment="1"/>
    <xf numFmtId="0" fontId="0" fillId="2" borderId="13" xfId="0" applyFill="1" applyBorder="1"/>
    <xf numFmtId="0" fontId="0" fillId="2" borderId="9" xfId="0" applyFill="1" applyBorder="1" applyAlignment="1">
      <alignment horizontal="center"/>
    </xf>
    <xf numFmtId="0" fontId="0" fillId="2" borderId="1" xfId="0" applyFill="1" applyBorder="1" applyAlignment="1"/>
    <xf numFmtId="0" fontId="3" fillId="0" borderId="1" xfId="1" applyFont="1" applyBorder="1" applyAlignment="1" applyProtection="1"/>
    <xf numFmtId="0" fontId="0" fillId="0" borderId="1" xfId="0" applyBorder="1" applyAlignment="1">
      <alignment horizontal="left"/>
    </xf>
    <xf numFmtId="0" fontId="0" fillId="0" borderId="14" xfId="0" applyBorder="1"/>
    <xf numFmtId="2" fontId="0" fillId="0" borderId="15" xfId="0" applyNumberFormat="1" applyBorder="1"/>
    <xf numFmtId="2" fontId="0" fillId="0" borderId="14" xfId="0" applyNumberFormat="1" applyBorder="1"/>
    <xf numFmtId="2" fontId="0" fillId="0" borderId="16" xfId="0" applyNumberFormat="1" applyBorder="1"/>
    <xf numFmtId="0" fontId="0" fillId="2" borderId="17" xfId="0" applyFill="1" applyBorder="1" applyAlignment="1"/>
    <xf numFmtId="0" fontId="0" fillId="2" borderId="17" xfId="0" applyFill="1" applyBorder="1" applyAlignment="1">
      <alignment horizontal="center"/>
    </xf>
    <xf numFmtId="0" fontId="0" fillId="0" borderId="1" xfId="0" applyBorder="1" applyAlignment="1">
      <alignment horizontal="left" vertical="justify"/>
    </xf>
    <xf numFmtId="0" fontId="0" fillId="3" borderId="0" xfId="0" applyFill="1" applyBorder="1"/>
    <xf numFmtId="166" fontId="0" fillId="3" borderId="0" xfId="0" applyNumberFormat="1" applyFill="1" applyBorder="1" applyAlignment="1">
      <alignment horizontal="center"/>
    </xf>
    <xf numFmtId="166" fontId="0" fillId="3" borderId="0" xfId="0" applyNumberFormat="1" applyFill="1" applyBorder="1" applyAlignment="1"/>
    <xf numFmtId="4" fontId="0" fillId="3" borderId="0" xfId="0" applyNumberFormat="1" applyFill="1" applyBorder="1" applyAlignment="1">
      <alignment horizontal="center"/>
    </xf>
    <xf numFmtId="0" fontId="0" fillId="3" borderId="0" xfId="0" applyFill="1" applyBorder="1" applyAlignment="1"/>
    <xf numFmtId="2" fontId="0" fillId="3" borderId="0" xfId="0" applyNumberFormat="1" applyFill="1" applyBorder="1" applyAlignment="1"/>
    <xf numFmtId="4" fontId="0" fillId="3" borderId="0" xfId="0" applyNumberFormat="1" applyFill="1" applyBorder="1"/>
    <xf numFmtId="4" fontId="0" fillId="3" borderId="0" xfId="0" applyNumberFormat="1" applyFill="1" applyBorder="1" applyAlignment="1">
      <alignment horizontal="right"/>
    </xf>
    <xf numFmtId="10" fontId="0" fillId="3" borderId="0" xfId="0" applyNumberFormat="1" applyFill="1" applyBorder="1" applyAlignment="1">
      <alignment horizontal="center"/>
    </xf>
    <xf numFmtId="10" fontId="0" fillId="3" borderId="0" xfId="0" applyNumberFormat="1" applyFill="1" applyBorder="1" applyAlignment="1"/>
    <xf numFmtId="0" fontId="0" fillId="3" borderId="0" xfId="0" applyFill="1" applyBorder="1" applyAlignment="1">
      <alignment horizontal="right"/>
    </xf>
    <xf numFmtId="9" fontId="0" fillId="3" borderId="0" xfId="0" applyNumberFormat="1" applyFill="1" applyBorder="1" applyAlignment="1">
      <alignment horizontal="center"/>
    </xf>
    <xf numFmtId="9" fontId="0" fillId="3" borderId="0" xfId="0" applyNumberFormat="1" applyFill="1" applyBorder="1" applyAlignment="1"/>
    <xf numFmtId="9" fontId="0" fillId="3" borderId="0" xfId="0" applyNumberFormat="1" applyFill="1" applyBorder="1"/>
    <xf numFmtId="10" fontId="0" fillId="3" borderId="0" xfId="0" applyNumberFormat="1" applyFill="1" applyBorder="1" applyAlignment="1">
      <alignment horizontal="right"/>
    </xf>
    <xf numFmtId="2" fontId="0" fillId="3" borderId="0" xfId="0" applyNumberFormat="1" applyFill="1" applyBorder="1" applyAlignment="1">
      <alignment horizontal="center"/>
    </xf>
    <xf numFmtId="0" fontId="0" fillId="3" borderId="0" xfId="0" applyNumberFormat="1" applyFill="1" applyBorder="1"/>
    <xf numFmtId="0" fontId="0" fillId="3" borderId="0" xfId="0" applyNumberFormat="1" applyFill="1" applyBorder="1" applyAlignment="1">
      <alignment horizontal="right"/>
    </xf>
    <xf numFmtId="2" fontId="0" fillId="3" borderId="0" xfId="0" applyNumberFormat="1" applyFill="1" applyBorder="1" applyAlignment="1">
      <alignment horizontal="right"/>
    </xf>
    <xf numFmtId="0" fontId="0" fillId="3" borderId="0" xfId="0" applyNumberFormat="1" applyFill="1" applyBorder="1" applyAlignment="1"/>
    <xf numFmtId="0" fontId="0" fillId="4" borderId="0" xfId="0" applyNumberFormat="1" applyFill="1" applyBorder="1" applyAlignment="1"/>
    <xf numFmtId="0" fontId="0" fillId="4" borderId="0" xfId="0" applyNumberFormat="1" applyFill="1" applyBorder="1" applyAlignment="1">
      <alignment horizontal="center"/>
    </xf>
    <xf numFmtId="0" fontId="0" fillId="4" borderId="0" xfId="0" applyNumberFormat="1" applyFill="1" applyBorder="1" applyAlignment="1">
      <alignment horizontal="right"/>
    </xf>
    <xf numFmtId="2" fontId="0" fillId="4" borderId="0" xfId="0" applyNumberFormat="1" applyFill="1" applyBorder="1" applyAlignment="1">
      <alignment horizontal="right"/>
    </xf>
    <xf numFmtId="0" fontId="0" fillId="4" borderId="0" xfId="0" applyNumberFormat="1" applyFill="1" applyBorder="1"/>
    <xf numFmtId="4" fontId="0" fillId="4" borderId="0" xfId="0" applyNumberFormat="1" applyFill="1" applyBorder="1" applyAlignment="1">
      <alignment horizontal="center"/>
    </xf>
    <xf numFmtId="2" fontId="0" fillId="4" borderId="0" xfId="0" applyNumberFormat="1" applyFill="1" applyBorder="1" applyAlignment="1"/>
    <xf numFmtId="0" fontId="0" fillId="2" borderId="18" xfId="0" applyFill="1" applyBorder="1" applyAlignment="1">
      <alignment horizontal="center"/>
    </xf>
    <xf numFmtId="2" fontId="0" fillId="5" borderId="18" xfId="0" applyNumberFormat="1" applyFill="1" applyBorder="1" applyAlignment="1">
      <alignment horizontal="right"/>
    </xf>
    <xf numFmtId="0" fontId="0" fillId="2" borderId="18" xfId="0" applyFill="1" applyBorder="1"/>
    <xf numFmtId="0" fontId="0" fillId="0" borderId="10" xfId="0" applyBorder="1" applyAlignment="1">
      <alignment horizontal="center"/>
    </xf>
    <xf numFmtId="2" fontId="0" fillId="0" borderId="19" xfId="0" applyNumberFormat="1" applyBorder="1"/>
    <xf numFmtId="0" fontId="0" fillId="0" borderId="0" xfId="0" applyNumberFormat="1" applyBorder="1"/>
    <xf numFmtId="0" fontId="0" fillId="0" borderId="7" xfId="0" applyNumberFormat="1" applyBorder="1"/>
    <xf numFmtId="166" fontId="17" fillId="3" borderId="0" xfId="0" applyNumberFormat="1" applyFont="1" applyFill="1" applyBorder="1" applyAlignment="1">
      <alignment horizontal="center"/>
    </xf>
    <xf numFmtId="0" fontId="17" fillId="3" borderId="0" xfId="0" applyFont="1" applyFill="1" applyBorder="1"/>
    <xf numFmtId="4" fontId="17" fillId="3" borderId="0" xfId="0" applyNumberFormat="1" applyFont="1" applyFill="1" applyBorder="1"/>
    <xf numFmtId="4" fontId="17" fillId="3" borderId="0" xfId="0" applyNumberFormat="1" applyFont="1" applyFill="1" applyBorder="1" applyAlignment="1">
      <alignment horizontal="right"/>
    </xf>
    <xf numFmtId="0" fontId="17" fillId="3" borderId="0" xfId="0" applyFont="1" applyFill="1" applyBorder="1" applyAlignment="1">
      <alignment horizontal="right"/>
    </xf>
    <xf numFmtId="0" fontId="17" fillId="3" borderId="0" xfId="0" applyNumberFormat="1" applyFont="1" applyFill="1" applyBorder="1"/>
    <xf numFmtId="0" fontId="17" fillId="3" borderId="0" xfId="0" applyNumberFormat="1" applyFont="1" applyFill="1" applyBorder="1" applyAlignment="1">
      <alignment horizontal="right"/>
    </xf>
    <xf numFmtId="0" fontId="21" fillId="0" borderId="0" xfId="0" applyFont="1" applyAlignment="1">
      <alignment horizontal="right" vertical="center"/>
    </xf>
    <xf numFmtId="0" fontId="20" fillId="6" borderId="14" xfId="0" applyFont="1" applyFill="1" applyBorder="1" applyAlignment="1">
      <alignment vertical="center"/>
    </xf>
    <xf numFmtId="0" fontId="20" fillId="6" borderId="9" xfId="0" applyFont="1" applyFill="1" applyBorder="1" applyAlignment="1">
      <alignment vertical="center"/>
    </xf>
    <xf numFmtId="0" fontId="20" fillId="6" borderId="4"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xf numFmtId="0" fontId="25" fillId="0" borderId="0" xfId="0" applyFont="1" applyFill="1" applyBorder="1"/>
    <xf numFmtId="2" fontId="25" fillId="0" borderId="0" xfId="0" applyNumberFormat="1" applyFont="1" applyFill="1" applyBorder="1"/>
    <xf numFmtId="0" fontId="25" fillId="0" borderId="0" xfId="0" applyFont="1" applyFill="1" applyBorder="1" applyAlignment="1"/>
    <xf numFmtId="0" fontId="25" fillId="0" borderId="0" xfId="0" applyFont="1" applyFill="1" applyBorder="1" applyAlignment="1">
      <alignment horizontal="right"/>
    </xf>
    <xf numFmtId="0" fontId="25" fillId="0" borderId="0" xfId="0" applyFont="1" applyBorder="1"/>
    <xf numFmtId="0" fontId="6" fillId="0" borderId="0" xfId="0" applyFont="1" applyBorder="1" applyAlignment="1">
      <alignment horizontal="right" readingOrder="1"/>
    </xf>
    <xf numFmtId="0" fontId="25" fillId="0" borderId="0" xfId="0" applyFont="1" applyFill="1" applyBorder="1" applyAlignment="1">
      <alignment horizontal="left"/>
    </xf>
    <xf numFmtId="0" fontId="26" fillId="0" borderId="0" xfId="0" applyFont="1" applyFill="1" applyBorder="1"/>
    <xf numFmtId="0" fontId="27" fillId="0" borderId="0" xfId="0" applyFont="1" applyFill="1" applyBorder="1" applyAlignment="1">
      <alignment horizontal="left"/>
    </xf>
    <xf numFmtId="0" fontId="27" fillId="0" borderId="0" xfId="0" applyFont="1" applyFill="1" applyBorder="1"/>
    <xf numFmtId="0" fontId="8" fillId="0" borderId="0" xfId="0" applyFont="1" applyFill="1" applyBorder="1" applyAlignment="1">
      <alignment horizontal="left"/>
    </xf>
    <xf numFmtId="0" fontId="20" fillId="7" borderId="14" xfId="0" applyFont="1" applyFill="1" applyBorder="1" applyAlignment="1">
      <alignment vertical="center"/>
    </xf>
    <xf numFmtId="0" fontId="20" fillId="7" borderId="9" xfId="0" applyFont="1" applyFill="1" applyBorder="1" applyAlignment="1">
      <alignment vertical="center"/>
    </xf>
    <xf numFmtId="0" fontId="20" fillId="7" borderId="4" xfId="0" applyFont="1" applyFill="1" applyBorder="1" applyAlignment="1">
      <alignment vertical="center"/>
    </xf>
    <xf numFmtId="0" fontId="0" fillId="2" borderId="10" xfId="0" applyFill="1" applyBorder="1" applyAlignment="1">
      <alignment horizontal="center"/>
    </xf>
    <xf numFmtId="0" fontId="0" fillId="2" borderId="0" xfId="0" applyFill="1" applyBorder="1" applyAlignment="1">
      <alignment horizontal="center"/>
    </xf>
    <xf numFmtId="0" fontId="2" fillId="6" borderId="0" xfId="0" applyNumberFormat="1" applyFont="1" applyFill="1" applyBorder="1" applyAlignment="1">
      <alignment horizontal="left" indent="1"/>
    </xf>
    <xf numFmtId="10" fontId="17" fillId="0" borderId="20" xfId="0" applyNumberFormat="1" applyFont="1" applyFill="1" applyBorder="1" applyAlignment="1">
      <alignment horizontal="center"/>
    </xf>
    <xf numFmtId="10" fontId="17" fillId="0" borderId="15" xfId="0" applyNumberFormat="1" applyFont="1" applyFill="1" applyBorder="1" applyAlignment="1">
      <alignment horizontal="center"/>
    </xf>
    <xf numFmtId="2" fontId="17" fillId="0" borderId="20" xfId="0" applyNumberFormat="1" applyFont="1" applyFill="1" applyBorder="1" applyAlignment="1">
      <alignment horizontal="center"/>
    </xf>
    <xf numFmtId="2" fontId="17" fillId="0" borderId="15" xfId="0" applyNumberFormat="1" applyFont="1" applyFill="1" applyBorder="1" applyAlignment="1">
      <alignment horizontal="center"/>
    </xf>
    <xf numFmtId="2" fontId="17" fillId="3" borderId="0" xfId="0" applyNumberFormat="1" applyFont="1" applyFill="1" applyBorder="1" applyAlignment="1">
      <alignment horizontal="center"/>
    </xf>
    <xf numFmtId="0" fontId="0" fillId="8" borderId="20" xfId="0" applyNumberFormat="1" applyFill="1" applyBorder="1" applyAlignment="1">
      <alignment horizontal="center"/>
    </xf>
    <xf numFmtId="0" fontId="0" fillId="8" borderId="15" xfId="0" applyNumberFormat="1" applyFill="1" applyBorder="1" applyAlignment="1">
      <alignment horizontal="center"/>
    </xf>
    <xf numFmtId="0" fontId="0" fillId="4" borderId="0" xfId="0" applyNumberFormat="1" applyFill="1" applyBorder="1" applyAlignment="1">
      <alignment horizontal="right" indent="1"/>
    </xf>
    <xf numFmtId="0" fontId="0" fillId="4" borderId="0" xfId="0" applyNumberFormat="1" applyFill="1" applyBorder="1" applyAlignment="1">
      <alignment horizontal="center"/>
    </xf>
    <xf numFmtId="0" fontId="0" fillId="2" borderId="18" xfId="0" applyFill="1" applyBorder="1" applyAlignment="1">
      <alignment horizontal="center"/>
    </xf>
    <xf numFmtId="4" fontId="0" fillId="8" borderId="20" xfId="0" applyNumberFormat="1" applyFill="1" applyBorder="1" applyAlignment="1">
      <alignment horizontal="center"/>
    </xf>
    <xf numFmtId="4" fontId="0" fillId="8" borderId="15" xfId="0" applyNumberFormat="1" applyFill="1" applyBorder="1" applyAlignment="1">
      <alignment horizontal="center"/>
    </xf>
    <xf numFmtId="0" fontId="0" fillId="2" borderId="18" xfId="0" applyFill="1" applyBorder="1" applyAlignment="1">
      <alignment horizontal="center" vertical="justify"/>
    </xf>
    <xf numFmtId="4" fontId="0" fillId="4" borderId="0" xfId="0" applyNumberFormat="1" applyFill="1" applyBorder="1" applyAlignment="1">
      <alignment horizontal="center"/>
    </xf>
    <xf numFmtId="0" fontId="0" fillId="2" borderId="10" xfId="0" applyNumberFormat="1" applyFill="1" applyBorder="1" applyAlignment="1">
      <alignment horizontal="center"/>
    </xf>
    <xf numFmtId="0" fontId="0" fillId="2" borderId="0" xfId="0" applyNumberFormat="1" applyFill="1" applyBorder="1" applyAlignment="1">
      <alignment horizontal="center"/>
    </xf>
    <xf numFmtId="0" fontId="0" fillId="2" borderId="7" xfId="0" applyNumberFormat="1" applyFill="1" applyBorder="1" applyAlignment="1">
      <alignment horizontal="center"/>
    </xf>
    <xf numFmtId="4" fontId="19" fillId="3" borderId="20" xfId="0" applyNumberFormat="1" applyFont="1" applyFill="1" applyBorder="1" applyAlignment="1">
      <alignment horizontal="center"/>
    </xf>
    <xf numFmtId="4" fontId="19" fillId="3" borderId="15" xfId="0" applyNumberFormat="1" applyFont="1" applyFill="1" applyBorder="1" applyAlignment="1">
      <alignment horizontal="center"/>
    </xf>
    <xf numFmtId="0" fontId="1" fillId="3" borderId="0" xfId="1" applyFill="1" applyBorder="1" applyAlignment="1" applyProtection="1">
      <alignment horizontal="right" indent="1"/>
    </xf>
    <xf numFmtId="0" fontId="1" fillId="3" borderId="0" xfId="1" applyNumberFormat="1" applyFill="1" applyBorder="1" applyAlignment="1" applyProtection="1">
      <alignment horizontal="right" indent="1"/>
    </xf>
    <xf numFmtId="0" fontId="1" fillId="3" borderId="0" xfId="1" applyNumberFormat="1" applyFill="1" applyBorder="1" applyAlignment="1" applyProtection="1">
      <alignment horizontal="center"/>
    </xf>
    <xf numFmtId="0" fontId="0" fillId="3" borderId="0" xfId="0" applyNumberFormat="1" applyFill="1" applyBorder="1" applyAlignment="1">
      <alignment horizontal="center"/>
    </xf>
    <xf numFmtId="0" fontId="0" fillId="3" borderId="0" xfId="0" applyFill="1" applyBorder="1" applyAlignment="1">
      <alignment horizontal="center"/>
    </xf>
    <xf numFmtId="0" fontId="2" fillId="6" borderId="21" xfId="0" applyNumberFormat="1" applyFont="1" applyFill="1" applyBorder="1" applyAlignment="1">
      <alignment horizontal="left"/>
    </xf>
    <xf numFmtId="0" fontId="14" fillId="6" borderId="22" xfId="0" applyNumberFormat="1" applyFont="1" applyFill="1" applyBorder="1" applyAlignment="1">
      <alignment horizontal="left"/>
    </xf>
    <xf numFmtId="0" fontId="14" fillId="6" borderId="23" xfId="0" applyNumberFormat="1" applyFont="1" applyFill="1" applyBorder="1" applyAlignment="1">
      <alignment horizontal="left"/>
    </xf>
    <xf numFmtId="9" fontId="17" fillId="0" borderId="20" xfId="0" applyNumberFormat="1" applyFont="1" applyFill="1" applyBorder="1" applyAlignment="1">
      <alignment horizontal="center"/>
    </xf>
    <xf numFmtId="9" fontId="17" fillId="0" borderId="15" xfId="0" applyNumberFormat="1" applyFont="1" applyFill="1" applyBorder="1" applyAlignment="1">
      <alignment horizontal="center"/>
    </xf>
    <xf numFmtId="0" fontId="1" fillId="0" borderId="9" xfId="1" applyBorder="1" applyAlignment="1" applyProtection="1">
      <alignment horizontal="right"/>
    </xf>
    <xf numFmtId="0" fontId="1" fillId="0" borderId="4" xfId="1" applyBorder="1" applyAlignment="1" applyProtection="1">
      <alignment horizontal="right"/>
    </xf>
    <xf numFmtId="4" fontId="17" fillId="0" borderId="20" xfId="0" applyNumberFormat="1" applyFont="1" applyFill="1" applyBorder="1" applyAlignment="1">
      <alignment horizontal="center"/>
    </xf>
    <xf numFmtId="4" fontId="17" fillId="0" borderId="15" xfId="0" applyNumberFormat="1" applyFont="1" applyFill="1" applyBorder="1" applyAlignment="1">
      <alignment horizontal="center"/>
    </xf>
    <xf numFmtId="166" fontId="17" fillId="0" borderId="20" xfId="0" applyNumberFormat="1" applyFont="1" applyFill="1" applyBorder="1" applyAlignment="1">
      <alignment horizontal="center"/>
    </xf>
    <xf numFmtId="166" fontId="17" fillId="0" borderId="15" xfId="0" applyNumberFormat="1" applyFont="1" applyFill="1" applyBorder="1" applyAlignment="1">
      <alignment horizontal="center"/>
    </xf>
    <xf numFmtId="0" fontId="0" fillId="3" borderId="0" xfId="0" applyFill="1" applyBorder="1" applyAlignment="1">
      <alignment horizontal="right" indent="1"/>
    </xf>
    <xf numFmtId="0" fontId="2" fillId="9" borderId="0" xfId="0" applyFont="1" applyFill="1" applyBorder="1" applyAlignment="1">
      <alignment horizontal="left" indent="1"/>
    </xf>
    <xf numFmtId="0" fontId="22" fillId="0" borderId="0" xfId="0" applyFont="1" applyFill="1" applyBorder="1" applyAlignment="1">
      <alignment horizontal="left" vertical="center"/>
    </xf>
    <xf numFmtId="0" fontId="25" fillId="0" borderId="0" xfId="0" applyFont="1" applyFill="1" applyBorder="1" applyAlignment="1">
      <alignment horizontal="left"/>
    </xf>
    <xf numFmtId="0" fontId="8" fillId="0" borderId="0" xfId="0" applyFont="1" applyFill="1" applyBorder="1" applyAlignment="1">
      <alignment horizontal="left"/>
    </xf>
    <xf numFmtId="0" fontId="25" fillId="0" borderId="0" xfId="0" applyFont="1" applyFill="1" applyBorder="1" applyAlignment="1">
      <alignment horizontal="left" wrapText="1"/>
    </xf>
    <xf numFmtId="0" fontId="4" fillId="5" borderId="0" xfId="0" applyFont="1" applyFill="1" applyBorder="1" applyAlignment="1">
      <alignment horizontal="left"/>
    </xf>
    <xf numFmtId="0" fontId="1" fillId="0" borderId="14" xfId="1" applyBorder="1" applyAlignment="1" applyProtection="1">
      <alignment horizontal="center"/>
    </xf>
    <xf numFmtId="0" fontId="1" fillId="0" borderId="4" xfId="1" applyBorder="1" applyAlignment="1" applyProtection="1">
      <alignment horizontal="center"/>
    </xf>
    <xf numFmtId="0" fontId="25" fillId="0" borderId="0" xfId="0" applyFont="1" applyFill="1" applyBorder="1" applyAlignment="1">
      <alignment horizontal="left" vertical="justify"/>
    </xf>
    <xf numFmtId="0" fontId="18" fillId="5" borderId="14" xfId="0" applyFont="1" applyFill="1" applyBorder="1" applyAlignment="1">
      <alignment horizontal="left" indent="1"/>
    </xf>
    <xf numFmtId="0" fontId="18" fillId="5" borderId="9" xfId="0" applyFont="1" applyFill="1" applyBorder="1" applyAlignment="1">
      <alignment horizontal="left" indent="1"/>
    </xf>
    <xf numFmtId="0" fontId="18" fillId="5" borderId="4" xfId="0" applyFont="1" applyFill="1" applyBorder="1" applyAlignment="1">
      <alignment horizontal="left" indent="1"/>
    </xf>
    <xf numFmtId="0" fontId="1" fillId="0" borderId="14" xfId="1" applyBorder="1" applyAlignment="1" applyProtection="1">
      <alignment horizontal="right"/>
    </xf>
    <xf numFmtId="0" fontId="0" fillId="0" borderId="14" xfId="0" applyBorder="1" applyAlignment="1">
      <alignment horizontal="left" vertical="justify"/>
    </xf>
    <xf numFmtId="0" fontId="0" fillId="0" borderId="9" xfId="0" applyBorder="1" applyAlignment="1">
      <alignment horizontal="left" vertical="justify"/>
    </xf>
    <xf numFmtId="0" fontId="0" fillId="0" borderId="4" xfId="0" applyBorder="1" applyAlignment="1">
      <alignment horizontal="left" vertical="justify"/>
    </xf>
    <xf numFmtId="0" fontId="0" fillId="0" borderId="14" xfId="0" applyBorder="1" applyAlignment="1">
      <alignment horizontal="left" wrapText="1"/>
    </xf>
    <xf numFmtId="0" fontId="0" fillId="0" borderId="9" xfId="0" applyBorder="1" applyAlignment="1">
      <alignment horizontal="left" wrapText="1"/>
    </xf>
    <xf numFmtId="0" fontId="0" fillId="0" borderId="4" xfId="0" applyBorder="1" applyAlignment="1">
      <alignment horizontal="left" wrapText="1"/>
    </xf>
    <xf numFmtId="0" fontId="1" fillId="0" borderId="14" xfId="1" applyBorder="1" applyAlignment="1" applyProtection="1">
      <alignment horizontal="left"/>
    </xf>
    <xf numFmtId="0" fontId="1" fillId="0" borderId="9" xfId="1" applyBorder="1" applyAlignment="1" applyProtection="1">
      <alignment horizontal="left"/>
    </xf>
    <xf numFmtId="0" fontId="1" fillId="0" borderId="4" xfId="1" applyBorder="1" applyAlignment="1" applyProtection="1">
      <alignment horizontal="left"/>
    </xf>
    <xf numFmtId="0" fontId="0" fillId="0" borderId="9" xfId="0" applyBorder="1" applyAlignment="1">
      <alignment horizontal="left"/>
    </xf>
    <xf numFmtId="0" fontId="0" fillId="0" borderId="4" xfId="0" applyBorder="1" applyAlignment="1">
      <alignment horizontal="left"/>
    </xf>
    <xf numFmtId="0" fontId="0" fillId="0" borderId="14" xfId="0" applyBorder="1" applyAlignment="1">
      <alignment horizontal="left" vertical="justify" wrapText="1"/>
    </xf>
    <xf numFmtId="0" fontId="1" fillId="0" borderId="14" xfId="1" applyBorder="1" applyAlignment="1" applyProtection="1">
      <alignment horizontal="left" vertical="justify"/>
    </xf>
    <xf numFmtId="0" fontId="1" fillId="0" borderId="9" xfId="1" applyBorder="1" applyAlignment="1" applyProtection="1">
      <alignment horizontal="left" vertical="justify"/>
    </xf>
    <xf numFmtId="0" fontId="1" fillId="0" borderId="4" xfId="1" applyBorder="1" applyAlignment="1" applyProtection="1">
      <alignment horizontal="left" vertical="justify"/>
    </xf>
  </cellXfs>
  <cellStyles count="2">
    <cellStyle name="Hyperlink" xfId="1" builtinId="8"/>
    <cellStyle name="Normal" xfId="0" builtinId="0"/>
  </cellStyles>
  <dxfs count="2">
    <dxf>
      <fill>
        <patternFill patternType="mediumGray">
          <bgColor theme="1" tint="0.499984740745262"/>
        </patternFill>
      </fill>
    </dxf>
    <dxf>
      <font>
        <color theme="0"/>
      </font>
      <border>
        <left style="thin">
          <color theme="0"/>
        </left>
        <right style="thin">
          <color theme="0"/>
        </right>
        <top style="thin">
          <color theme="0"/>
        </top>
        <bottom style="thin">
          <color theme="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00FF00"/>
      <rgbColor rgb="000000FF"/>
      <rgbColor rgb="0076933C"/>
      <rgbColor rgb="00FF00FF"/>
      <rgbColor rgb="0000FFFF"/>
      <rgbColor rgb="00C5D9F1"/>
      <rgbColor rgb="00008000"/>
      <rgbColor rgb="00000080"/>
      <rgbColor rgb="0095B3D7"/>
      <rgbColor rgb="00800080"/>
      <rgbColor rgb="00EEEEEE"/>
      <rgbColor rgb="00C0C0C0"/>
      <rgbColor rgb="00808080"/>
      <rgbColor rgb="00DCE6F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66092"/>
      <rgbColor rgb="00F7EAE9"/>
      <rgbColor rgb="000F243E"/>
      <rgbColor rgb="00F2F2F2"/>
      <rgbColor rgb="00FDE9D9"/>
      <rgbColor rgb="00DCE6F1"/>
      <rgbColor rgb="00E9EFF7"/>
      <rgbColor rgb="00632523"/>
      <rgbColor rgb="003366FF"/>
      <rgbColor rgb="0033CCCC"/>
      <rgbColor rgb="009BBB59"/>
      <rgbColor rgb="00FFCC00"/>
      <rgbColor rgb="00F7AF32"/>
      <rgbColor rgb="00DDD9C4"/>
      <rgbColor rgb="0060497A"/>
      <rgbColor rgb="00969696"/>
      <rgbColor rgb="00003366"/>
      <rgbColor rgb="0063A907"/>
      <rgbColor rgb="00003300"/>
      <rgbColor rgb="0016365C"/>
      <rgbColor rgb="00EEECE1"/>
      <rgbColor rgb="00993366"/>
      <rgbColor rgb="00F2DCDB"/>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3690158511986"/>
          <c:y val="5.4298032667697671E-2"/>
          <c:w val="0.8524365134966162"/>
          <c:h val="0.70371062100664816"/>
        </c:manualLayout>
      </c:layout>
      <c:scatterChart>
        <c:scatterStyle val="smoothMarker"/>
        <c:varyColors val="0"/>
        <c:ser>
          <c:idx val="0"/>
          <c:order val="0"/>
          <c:tx>
            <c:strRef>
              <c:f>'CC Pay Off Calculator'!$L$55</c:f>
              <c:strCache>
                <c:ptCount val="1"/>
                <c:pt idx="0">
                  <c:v>Payment</c:v>
                </c:pt>
              </c:strCache>
            </c:strRef>
          </c:tx>
          <c:spPr>
            <a:ln w="25400">
              <a:solidFill>
                <a:srgbClr val="003366"/>
              </a:solidFill>
              <a:prstDash val="solid"/>
            </a:ln>
          </c:spPr>
          <c:marker>
            <c:symbol val="none"/>
          </c:marker>
          <c:yVal>
            <c:numRef>
              <c:f>[0]!Min_Pay</c:f>
              <c:numCache>
                <c:formatCode>0.00</c:formatCode>
                <c:ptCount val="126"/>
                <c:pt idx="0">
                  <c:v>120</c:v>
                </c:pt>
                <c:pt idx="1">
                  <c:v>117.3</c:v>
                </c:pt>
                <c:pt idx="2">
                  <c:v>114.66074999999999</c:v>
                </c:pt>
                <c:pt idx="3">
                  <c:v>112.080883125</c:v>
                </c:pt>
                <c:pt idx="4">
                  <c:v>109.55906325468752</c:v>
                </c:pt>
                <c:pt idx="5">
                  <c:v>107.09398433145704</c:v>
                </c:pt>
                <c:pt idx="6">
                  <c:v>104.68436968399926</c:v>
                </c:pt>
                <c:pt idx="7">
                  <c:v>102.32897136610929</c:v>
                </c:pt>
                <c:pt idx="8">
                  <c:v>100.02656951037184</c:v>
                </c:pt>
                <c:pt idx="9">
                  <c:v>97.775971696388467</c:v>
                </c:pt>
                <c:pt idx="10">
                  <c:v>95.576012333219722</c:v>
                </c:pt>
                <c:pt idx="11">
                  <c:v>93.425552055722278</c:v>
                </c:pt>
                <c:pt idx="12">
                  <c:v>91.323477134468533</c:v>
                </c:pt>
                <c:pt idx="13">
                  <c:v>89.268698898942986</c:v>
                </c:pt>
                <c:pt idx="14">
                  <c:v>87.260153173716773</c:v>
                </c:pt>
                <c:pt idx="15">
                  <c:v>85.296799727308141</c:v>
                </c:pt>
                <c:pt idx="16">
                  <c:v>83.377621733443704</c:v>
                </c:pt>
                <c:pt idx="17">
                  <c:v>81.501625244441243</c:v>
                </c:pt>
                <c:pt idx="18">
                  <c:v>79.667838676441306</c:v>
                </c:pt>
                <c:pt idx="19">
                  <c:v>77.875312306221375</c:v>
                </c:pt>
                <c:pt idx="20">
                  <c:v>76.123117779331395</c:v>
                </c:pt>
                <c:pt idx="21">
                  <c:v>74.410347629296439</c:v>
                </c:pt>
                <c:pt idx="22">
                  <c:v>72.736114807637264</c:v>
                </c:pt>
                <c:pt idx="23">
                  <c:v>71.099552224465427</c:v>
                </c:pt>
                <c:pt idx="24">
                  <c:v>69.49981229941497</c:v>
                </c:pt>
                <c:pt idx="25">
                  <c:v>67.936066522678132</c:v>
                </c:pt>
                <c:pt idx="26">
                  <c:v>66.407505025917871</c:v>
                </c:pt>
                <c:pt idx="27">
                  <c:v>64.91333616283471</c:v>
                </c:pt>
                <c:pt idx="28">
                  <c:v>63.452786099170929</c:v>
                </c:pt>
                <c:pt idx="29">
                  <c:v>62.025098411939595</c:v>
                </c:pt>
                <c:pt idx="30">
                  <c:v>60.629533697670951</c:v>
                </c:pt>
                <c:pt idx="31">
                  <c:v>59.265369189473347</c:v>
                </c:pt>
                <c:pt idx="32">
                  <c:v>57.931898382710202</c:v>
                </c:pt>
                <c:pt idx="33">
                  <c:v>56.628430669099217</c:v>
                </c:pt>
                <c:pt idx="34">
                  <c:v>55.354290979044492</c:v>
                </c:pt>
                <c:pt idx="35">
                  <c:v>54.108819432015984</c:v>
                </c:pt>
                <c:pt idx="36">
                  <c:v>52.891370994795622</c:v>
                </c:pt>
                <c:pt idx="37">
                  <c:v>51.701315147412721</c:v>
                </c:pt>
                <c:pt idx="38">
                  <c:v>50.538035556595936</c:v>
                </c:pt>
                <c:pt idx="39">
                  <c:v>49.400929756572523</c:v>
                </c:pt>
                <c:pt idx="40">
                  <c:v>48.289408837049642</c:v>
                </c:pt>
                <c:pt idx="41">
                  <c:v>47.202897138216031</c:v>
                </c:pt>
                <c:pt idx="42">
                  <c:v>46.14083195260617</c:v>
                </c:pt>
                <c:pt idx="43">
                  <c:v>45.10266323367253</c:v>
                </c:pt>
                <c:pt idx="44">
                  <c:v>44.087853310914902</c:v>
                </c:pt>
                <c:pt idx="45">
                  <c:v>43.095876611419314</c:v>
                </c:pt>
                <c:pt idx="46">
                  <c:v>42.126219387662374</c:v>
                </c:pt>
                <c:pt idx="47">
                  <c:v>41.17837945143998</c:v>
                </c:pt>
                <c:pt idx="48">
                  <c:v>40.251865913782581</c:v>
                </c:pt>
                <c:pt idx="49">
                  <c:v>39.346198930722473</c:v>
                </c:pt>
                <c:pt idx="50">
                  <c:v>38.460909454781216</c:v>
                </c:pt>
                <c:pt idx="51">
                  <c:v>37.595538992048638</c:v>
                </c:pt>
                <c:pt idx="52">
                  <c:v>36.749639364727543</c:v>
                </c:pt>
                <c:pt idx="53">
                  <c:v>35.922772479021177</c:v>
                </c:pt>
                <c:pt idx="54">
                  <c:v>35.114510098243201</c:v>
                </c:pt>
                <c:pt idx="55">
                  <c:v>34.324433621032725</c:v>
                </c:pt>
                <c:pt idx="56">
                  <c:v>33.552133864559494</c:v>
                </c:pt>
                <c:pt idx="57">
                  <c:v>32.797210852606902</c:v>
                </c:pt>
                <c:pt idx="58">
                  <c:v>32.059273608423247</c:v>
                </c:pt>
                <c:pt idx="59">
                  <c:v>31.337939952233725</c:v>
                </c:pt>
                <c:pt idx="60">
                  <c:v>30.632836303308466</c:v>
                </c:pt>
                <c:pt idx="61">
                  <c:v>29.943597486484023</c:v>
                </c:pt>
                <c:pt idx="62">
                  <c:v>29.269866543038134</c:v>
                </c:pt>
                <c:pt idx="63">
                  <c:v>28.611294545819781</c:v>
                </c:pt>
                <c:pt idx="64">
                  <c:v>27.967540418538832</c:v>
                </c:pt>
                <c:pt idx="65">
                  <c:v>27.338270759121706</c:v>
                </c:pt>
                <c:pt idx="66">
                  <c:v>26.723159667041472</c:v>
                </c:pt>
                <c:pt idx="67">
                  <c:v>26.121888574533038</c:v>
                </c:pt>
                <c:pt idx="68">
                  <c:v>25.534146081606043</c:v>
                </c:pt>
                <c:pt idx="69">
                  <c:v>24.959627794769908</c:v>
                </c:pt>
                <c:pt idx="70">
                  <c:v>24.398036169387581</c:v>
                </c:pt>
                <c:pt idx="71">
                  <c:v>23.849080355576362</c:v>
                </c:pt>
                <c:pt idx="72">
                  <c:v>23.312476047575892</c:v>
                </c:pt>
                <c:pt idx="73">
                  <c:v>22.787945336505437</c:v>
                </c:pt>
                <c:pt idx="74">
                  <c:v>22.275216566434061</c:v>
                </c:pt>
                <c:pt idx="75">
                  <c:v>21.774024193689293</c:v>
                </c:pt>
                <c:pt idx="76">
                  <c:v>21.284108649331287</c:v>
                </c:pt>
                <c:pt idx="77">
                  <c:v>20.805216204721333</c:v>
                </c:pt>
                <c:pt idx="78">
                  <c:v>20.337098840115104</c:v>
                </c:pt>
                <c:pt idx="79">
                  <c:v>19.879514116212508</c:v>
                </c:pt>
                <c:pt idx="80">
                  <c:v>19.432225048597729</c:v>
                </c:pt>
                <c:pt idx="81">
                  <c:v>18.994999985004281</c:v>
                </c:pt>
                <c:pt idx="82">
                  <c:v>18.567612485341684</c:v>
                </c:pt>
                <c:pt idx="83">
                  <c:v>18.149841204421499</c:v>
                </c:pt>
                <c:pt idx="84">
                  <c:v>17.741469777322013</c:v>
                </c:pt>
                <c:pt idx="85">
                  <c:v>17.342286707332267</c:v>
                </c:pt>
                <c:pt idx="86">
                  <c:v>16.952085256417291</c:v>
                </c:pt>
                <c:pt idx="87">
                  <c:v>16.570663338147902</c:v>
                </c:pt>
                <c:pt idx="88">
                  <c:v>16.197823413039572</c:v>
                </c:pt>
                <c:pt idx="89">
                  <c:v>15.833372386246182</c:v>
                </c:pt>
                <c:pt idx="90">
                  <c:v>15.477121507555644</c:v>
                </c:pt>
                <c:pt idx="91">
                  <c:v>15.128886273635644</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15</c:v>
                </c:pt>
                <c:pt idx="119">
                  <c:v>15</c:v>
                </c:pt>
                <c:pt idx="120">
                  <c:v>15</c:v>
                </c:pt>
                <c:pt idx="121">
                  <c:v>15</c:v>
                </c:pt>
                <c:pt idx="122">
                  <c:v>15</c:v>
                </c:pt>
                <c:pt idx="123">
                  <c:v>15</c:v>
                </c:pt>
                <c:pt idx="124">
                  <c:v>15</c:v>
                </c:pt>
                <c:pt idx="125">
                  <c:v>10.244832168848257</c:v>
                </c:pt>
              </c:numCache>
            </c:numRef>
          </c:yVal>
          <c:smooth val="1"/>
        </c:ser>
        <c:ser>
          <c:idx val="1"/>
          <c:order val="1"/>
          <c:tx>
            <c:strRef>
              <c:f>'CC Pay Off Calculator'!$N$56</c:f>
              <c:strCache>
                <c:ptCount val="1"/>
                <c:pt idx="0">
                  <c:v>Additional</c:v>
                </c:pt>
              </c:strCache>
            </c:strRef>
          </c:tx>
          <c:spPr>
            <a:ln w="25400">
              <a:solidFill>
                <a:srgbClr val="C00000"/>
              </a:solidFill>
              <a:prstDash val="solid"/>
            </a:ln>
          </c:spPr>
          <c:marker>
            <c:symbol val="none"/>
          </c:marker>
          <c:yVal>
            <c:numRef>
              <c:f>[0]!Add_Pay</c:f>
              <c:numCache>
                <c:formatCode>0.00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yVal>
          <c:smooth val="1"/>
        </c:ser>
        <c:ser>
          <c:idx val="2"/>
          <c:order val="2"/>
          <c:tx>
            <c:v>Principal</c:v>
          </c:tx>
          <c:spPr>
            <a:ln w="25400">
              <a:solidFill>
                <a:srgbClr val="9BBB59"/>
              </a:solidFill>
              <a:prstDash val="solid"/>
            </a:ln>
          </c:spPr>
          <c:marker>
            <c:symbol val="none"/>
          </c:marker>
          <c:yVal>
            <c:numRef>
              <c:f>[0]!Principal</c:f>
              <c:numCache>
                <c:formatCode>0.00</c:formatCode>
                <c:ptCount val="126"/>
                <c:pt idx="0">
                  <c:v>72</c:v>
                </c:pt>
                <c:pt idx="1">
                  <c:v>70.38</c:v>
                </c:pt>
                <c:pt idx="2">
                  <c:v>68.796449999999993</c:v>
                </c:pt>
                <c:pt idx="3">
                  <c:v>67.248529875000003</c:v>
                </c:pt>
                <c:pt idx="4">
                  <c:v>65.735437952812504</c:v>
                </c:pt>
                <c:pt idx="5">
                  <c:v>64.256390598874219</c:v>
                </c:pt>
                <c:pt idx="6">
                  <c:v>62.81062181039956</c:v>
                </c:pt>
                <c:pt idx="7">
                  <c:v>61.397382819665573</c:v>
                </c:pt>
                <c:pt idx="8">
                  <c:v>60.01594170622311</c:v>
                </c:pt>
                <c:pt idx="9">
                  <c:v>58.665583017833079</c:v>
                </c:pt>
                <c:pt idx="10">
                  <c:v>57.345607399931829</c:v>
                </c:pt>
                <c:pt idx="11">
                  <c:v>56.055331233433364</c:v>
                </c:pt>
                <c:pt idx="12">
                  <c:v>54.794086280681114</c:v>
                </c:pt>
                <c:pt idx="13">
                  <c:v>53.561219339365792</c:v>
                </c:pt>
                <c:pt idx="14">
                  <c:v>52.356091904230063</c:v>
                </c:pt>
                <c:pt idx="15">
                  <c:v>51.178079836384882</c:v>
                </c:pt>
                <c:pt idx="16">
                  <c:v>50.026573040066218</c:v>
                </c:pt>
                <c:pt idx="17">
                  <c:v>48.900975146664749</c:v>
                </c:pt>
                <c:pt idx="18">
                  <c:v>47.800703205864778</c:v>
                </c:pt>
                <c:pt idx="19">
                  <c:v>46.725187383732823</c:v>
                </c:pt>
                <c:pt idx="20">
                  <c:v>45.673870667598834</c:v>
                </c:pt>
                <c:pt idx="21">
                  <c:v>44.646208577577866</c:v>
                </c:pt>
                <c:pt idx="22">
                  <c:v>43.641668884582359</c:v>
                </c:pt>
                <c:pt idx="23">
                  <c:v>42.65973133467925</c:v>
                </c:pt>
                <c:pt idx="24">
                  <c:v>41.699887379648985</c:v>
                </c:pt>
                <c:pt idx="25">
                  <c:v>40.761639913606885</c:v>
                </c:pt>
                <c:pt idx="26">
                  <c:v>39.844503015550728</c:v>
                </c:pt>
                <c:pt idx="27">
                  <c:v>38.948001697700825</c:v>
                </c:pt>
                <c:pt idx="28">
                  <c:v>38.071671659502556</c:v>
                </c:pt>
                <c:pt idx="29">
                  <c:v>37.215059047163763</c:v>
                </c:pt>
                <c:pt idx="30">
                  <c:v>36.377720218602576</c:v>
                </c:pt>
                <c:pt idx="31">
                  <c:v>35.559221513684008</c:v>
                </c:pt>
                <c:pt idx="32">
                  <c:v>34.759139029626127</c:v>
                </c:pt>
                <c:pt idx="33">
                  <c:v>33.97705840145953</c:v>
                </c:pt>
                <c:pt idx="34">
                  <c:v>33.212574587426701</c:v>
                </c:pt>
                <c:pt idx="35">
                  <c:v>32.465291659209591</c:v>
                </c:pt>
                <c:pt idx="36">
                  <c:v>31.734822596877372</c:v>
                </c:pt>
                <c:pt idx="37">
                  <c:v>31.020789088447632</c:v>
                </c:pt>
                <c:pt idx="38">
                  <c:v>30.322821333957563</c:v>
                </c:pt>
                <c:pt idx="39">
                  <c:v>29.640557853943513</c:v>
                </c:pt>
                <c:pt idx="40">
                  <c:v>28.973645302229784</c:v>
                </c:pt>
                <c:pt idx="41">
                  <c:v>28.321738282929619</c:v>
                </c:pt>
                <c:pt idx="42">
                  <c:v>27.684499171563701</c:v>
                </c:pt>
                <c:pt idx="43">
                  <c:v>27.061597940203516</c:v>
                </c:pt>
                <c:pt idx="44">
                  <c:v>26.452711986548941</c:v>
                </c:pt>
                <c:pt idx="45">
                  <c:v>25.857525966851586</c:v>
                </c:pt>
                <c:pt idx="46">
                  <c:v>25.275731632597424</c:v>
                </c:pt>
                <c:pt idx="47">
                  <c:v>24.70702767086399</c:v>
                </c:pt>
                <c:pt idx="48">
                  <c:v>24.151119548269548</c:v>
                </c:pt>
                <c:pt idx="49">
                  <c:v>23.607719358433485</c:v>
                </c:pt>
                <c:pt idx="50">
                  <c:v>23.076545672868729</c:v>
                </c:pt>
                <c:pt idx="51">
                  <c:v>22.557323395229183</c:v>
                </c:pt>
                <c:pt idx="52">
                  <c:v>22.049783618836525</c:v>
                </c:pt>
                <c:pt idx="53">
                  <c:v>21.553663487412706</c:v>
                </c:pt>
                <c:pt idx="54">
                  <c:v>21.068706058945921</c:v>
                </c:pt>
                <c:pt idx="55">
                  <c:v>20.594660172619633</c:v>
                </c:pt>
                <c:pt idx="56">
                  <c:v>20.131280318735698</c:v>
                </c:pt>
                <c:pt idx="57">
                  <c:v>19.678326511564144</c:v>
                </c:pt>
                <c:pt idx="58">
                  <c:v>19.235564165053951</c:v>
                </c:pt>
                <c:pt idx="59">
                  <c:v>18.802763971340234</c:v>
                </c:pt>
                <c:pt idx="60">
                  <c:v>18.37970178198508</c:v>
                </c:pt>
                <c:pt idx="61">
                  <c:v>17.966158491890415</c:v>
                </c:pt>
                <c:pt idx="62">
                  <c:v>17.561919925822881</c:v>
                </c:pt>
                <c:pt idx="63">
                  <c:v>17.166776727491872</c:v>
                </c:pt>
                <c:pt idx="64">
                  <c:v>16.7805242511233</c:v>
                </c:pt>
                <c:pt idx="65">
                  <c:v>16.402962455473023</c:v>
                </c:pt>
                <c:pt idx="66">
                  <c:v>16.033895800224883</c:v>
                </c:pt>
                <c:pt idx="67">
                  <c:v>15.673133144719824</c:v>
                </c:pt>
                <c:pt idx="68">
                  <c:v>15.320487648963626</c:v>
                </c:pt>
                <c:pt idx="69">
                  <c:v>14.975776676861946</c:v>
                </c:pt>
                <c:pt idx="70">
                  <c:v>14.638821701632548</c:v>
                </c:pt>
                <c:pt idx="71">
                  <c:v>14.309448213345817</c:v>
                </c:pt>
                <c:pt idx="72">
                  <c:v>13.987485628545535</c:v>
                </c:pt>
                <c:pt idx="73">
                  <c:v>13.672767201903262</c:v>
                </c:pt>
                <c:pt idx="74">
                  <c:v>13.365129939860436</c:v>
                </c:pt>
                <c:pt idx="75">
                  <c:v>13.064414516213574</c:v>
                </c:pt>
                <c:pt idx="76">
                  <c:v>12.770465189598772</c:v>
                </c:pt>
                <c:pt idx="77">
                  <c:v>12.4831297228328</c:v>
                </c:pt>
                <c:pt idx="78">
                  <c:v>12.202259304069063</c:v>
                </c:pt>
                <c:pt idx="79">
                  <c:v>11.927708469727506</c:v>
                </c:pt>
                <c:pt idx="80">
                  <c:v>11.659335029158637</c:v>
                </c:pt>
                <c:pt idx="81">
                  <c:v>11.396999991002568</c:v>
                </c:pt>
                <c:pt idx="82">
                  <c:v>11.14056749120501</c:v>
                </c:pt>
                <c:pt idx="83">
                  <c:v>10.889904722652901</c:v>
                </c:pt>
                <c:pt idx="84">
                  <c:v>10.644881866393208</c:v>
                </c:pt>
                <c:pt idx="85">
                  <c:v>10.405372024399359</c:v>
                </c:pt>
                <c:pt idx="86">
                  <c:v>10.171251153850374</c:v>
                </c:pt>
                <c:pt idx="87">
                  <c:v>9.9423980028887406</c:v>
                </c:pt>
                <c:pt idx="88">
                  <c:v>9.7186940478237425</c:v>
                </c:pt>
                <c:pt idx="89">
                  <c:v>9.5000234317477101</c:v>
                </c:pt>
                <c:pt idx="90">
                  <c:v>9.2862729045333872</c:v>
                </c:pt>
                <c:pt idx="91">
                  <c:v>9.0773317641813875</c:v>
                </c:pt>
                <c:pt idx="92">
                  <c:v>9.0846054670084655</c:v>
                </c:pt>
                <c:pt idx="93">
                  <c:v>9.2208745490135904</c:v>
                </c:pt>
                <c:pt idx="94">
                  <c:v>9.359187667248797</c:v>
                </c:pt>
                <c:pt idx="95">
                  <c:v>9.4995754822575282</c:v>
                </c:pt>
                <c:pt idx="96">
                  <c:v>9.6420691144913917</c:v>
                </c:pt>
                <c:pt idx="97">
                  <c:v>9.7867001512087626</c:v>
                </c:pt>
                <c:pt idx="98">
                  <c:v>9.9335006534768944</c:v>
                </c:pt>
                <c:pt idx="99">
                  <c:v>10.082503163279046</c:v>
                </c:pt>
                <c:pt idx="100">
                  <c:v>10.233740710728231</c:v>
                </c:pt>
                <c:pt idx="101">
                  <c:v>10.387246821389155</c:v>
                </c:pt>
                <c:pt idx="102">
                  <c:v>10.543055523709993</c:v>
                </c:pt>
                <c:pt idx="103">
                  <c:v>10.701201356565644</c:v>
                </c:pt>
                <c:pt idx="104">
                  <c:v>10.861719376914127</c:v>
                </c:pt>
                <c:pt idx="105">
                  <c:v>11.02464516756784</c:v>
                </c:pt>
                <c:pt idx="106">
                  <c:v>11.190014845081357</c:v>
                </c:pt>
                <c:pt idx="107">
                  <c:v>11.357865067757578</c:v>
                </c:pt>
                <c:pt idx="108">
                  <c:v>11.528233043773941</c:v>
                </c:pt>
                <c:pt idx="109">
                  <c:v>11.701156539430551</c:v>
                </c:pt>
                <c:pt idx="110">
                  <c:v>11.87667388752201</c:v>
                </c:pt>
                <c:pt idx="111">
                  <c:v>12.054823995834839</c:v>
                </c:pt>
                <c:pt idx="112">
                  <c:v>12.235646355772362</c:v>
                </c:pt>
                <c:pt idx="113">
                  <c:v>12.419181051108946</c:v>
                </c:pt>
                <c:pt idx="114">
                  <c:v>12.605468766875582</c:v>
                </c:pt>
                <c:pt idx="115">
                  <c:v>12.794550798378715</c:v>
                </c:pt>
                <c:pt idx="116">
                  <c:v>12.986469060354395</c:v>
                </c:pt>
                <c:pt idx="117">
                  <c:v>13.181266096259712</c:v>
                </c:pt>
                <c:pt idx="118">
                  <c:v>13.378985087703608</c:v>
                </c:pt>
                <c:pt idx="119">
                  <c:v>13.579669864019161</c:v>
                </c:pt>
                <c:pt idx="120">
                  <c:v>13.783364911979449</c:v>
                </c:pt>
                <c:pt idx="121">
                  <c:v>13.990115385659141</c:v>
                </c:pt>
                <c:pt idx="122">
                  <c:v>14.199967116444029</c:v>
                </c:pt>
                <c:pt idx="123">
                  <c:v>14.412966623190687</c:v>
                </c:pt>
                <c:pt idx="124">
                  <c:v>14.629161122538548</c:v>
                </c:pt>
                <c:pt idx="125">
                  <c:v>10.093430708224883</c:v>
                </c:pt>
              </c:numCache>
            </c:numRef>
          </c:yVal>
          <c:smooth val="1"/>
        </c:ser>
        <c:ser>
          <c:idx val="3"/>
          <c:order val="3"/>
          <c:tx>
            <c:v>Interest</c:v>
          </c:tx>
          <c:spPr>
            <a:ln w="25400">
              <a:solidFill>
                <a:srgbClr val="95B3D7"/>
              </a:solidFill>
              <a:prstDash val="solid"/>
            </a:ln>
          </c:spPr>
          <c:marker>
            <c:symbol val="none"/>
          </c:marker>
          <c:yVal>
            <c:numRef>
              <c:f>[0]!Int_payment</c:f>
              <c:numCache>
                <c:formatCode>0.00</c:formatCode>
                <c:ptCount val="126"/>
                <c:pt idx="0">
                  <c:v>48</c:v>
                </c:pt>
                <c:pt idx="1">
                  <c:v>46.92</c:v>
                </c:pt>
                <c:pt idx="2">
                  <c:v>45.8643</c:v>
                </c:pt>
                <c:pt idx="3">
                  <c:v>44.832353249999997</c:v>
                </c:pt>
                <c:pt idx="4">
                  <c:v>43.823625301875005</c:v>
                </c:pt>
                <c:pt idx="5">
                  <c:v>42.837593732582818</c:v>
                </c:pt>
                <c:pt idx="6">
                  <c:v>41.873747873599704</c:v>
                </c:pt>
                <c:pt idx="7">
                  <c:v>40.931588546443713</c:v>
                </c:pt>
                <c:pt idx="8">
                  <c:v>40.010627804148733</c:v>
                </c:pt>
                <c:pt idx="9">
                  <c:v>39.110388678555388</c:v>
                </c:pt>
                <c:pt idx="10">
                  <c:v>38.230404933287893</c:v>
                </c:pt>
                <c:pt idx="11">
                  <c:v>37.370220822288914</c:v>
                </c:pt>
                <c:pt idx="12">
                  <c:v>36.529390853787419</c:v>
                </c:pt>
                <c:pt idx="13">
                  <c:v>35.707479559577195</c:v>
                </c:pt>
                <c:pt idx="14">
                  <c:v>34.904061269486711</c:v>
                </c:pt>
                <c:pt idx="15">
                  <c:v>34.118719890923259</c:v>
                </c:pt>
                <c:pt idx="16">
                  <c:v>33.351048693377486</c:v>
                </c:pt>
                <c:pt idx="17">
                  <c:v>32.600650097776494</c:v>
                </c:pt>
                <c:pt idx="18">
                  <c:v>31.867135470576525</c:v>
                </c:pt>
                <c:pt idx="19">
                  <c:v>31.150124922488551</c:v>
                </c:pt>
                <c:pt idx="20">
                  <c:v>30.449247111732557</c:v>
                </c:pt>
                <c:pt idx="21">
                  <c:v>29.764139051718576</c:v>
                </c:pt>
                <c:pt idx="22">
                  <c:v>29.094445923054906</c:v>
                </c:pt>
                <c:pt idx="23">
                  <c:v>28.439820889786173</c:v>
                </c:pt>
                <c:pt idx="24">
                  <c:v>27.799924919765985</c:v>
                </c:pt>
                <c:pt idx="25">
                  <c:v>27.174426609071251</c:v>
                </c:pt>
                <c:pt idx="26">
                  <c:v>26.563002010367146</c:v>
                </c:pt>
                <c:pt idx="27">
                  <c:v>25.965334465133886</c:v>
                </c:pt>
                <c:pt idx="28">
                  <c:v>25.381114439668373</c:v>
                </c:pt>
                <c:pt idx="29">
                  <c:v>24.810039364775836</c:v>
                </c:pt>
                <c:pt idx="30">
                  <c:v>24.251813479068378</c:v>
                </c:pt>
                <c:pt idx="31">
                  <c:v>23.706147675789339</c:v>
                </c:pt>
                <c:pt idx="32">
                  <c:v>23.172759353084079</c:v>
                </c:pt>
                <c:pt idx="33">
                  <c:v>22.651372267639687</c:v>
                </c:pt>
                <c:pt idx="34">
                  <c:v>22.141716391617795</c:v>
                </c:pt>
                <c:pt idx="35">
                  <c:v>21.643527772806394</c:v>
                </c:pt>
                <c:pt idx="36">
                  <c:v>21.15654839791825</c:v>
                </c:pt>
                <c:pt idx="37">
                  <c:v>20.680526058965089</c:v>
                </c:pt>
                <c:pt idx="38">
                  <c:v>20.215214222638373</c:v>
                </c:pt>
                <c:pt idx="39">
                  <c:v>19.760371902629011</c:v>
                </c:pt>
                <c:pt idx="40">
                  <c:v>19.315763534819858</c:v>
                </c:pt>
                <c:pt idx="41">
                  <c:v>18.881158855286412</c:v>
                </c:pt>
                <c:pt idx="42">
                  <c:v>18.45633278104247</c:v>
                </c:pt>
                <c:pt idx="43">
                  <c:v>18.041065293469014</c:v>
                </c:pt>
                <c:pt idx="44">
                  <c:v>17.635141324365961</c:v>
                </c:pt>
                <c:pt idx="45">
                  <c:v>17.238350644567728</c:v>
                </c:pt>
                <c:pt idx="46">
                  <c:v>16.85048775506495</c:v>
                </c:pt>
                <c:pt idx="47">
                  <c:v>16.47135178057599</c:v>
                </c:pt>
                <c:pt idx="48">
                  <c:v>16.100746365513032</c:v>
                </c:pt>
                <c:pt idx="49">
                  <c:v>15.738479572288989</c:v>
                </c:pt>
                <c:pt idx="50">
                  <c:v>15.384363781912487</c:v>
                </c:pt>
                <c:pt idx="51">
                  <c:v>15.038215596819455</c:v>
                </c:pt>
                <c:pt idx="52">
                  <c:v>14.699855745891018</c:v>
                </c:pt>
                <c:pt idx="53">
                  <c:v>14.369108991608471</c:v>
                </c:pt>
                <c:pt idx="54">
                  <c:v>14.04580403929728</c:v>
                </c:pt>
                <c:pt idx="55">
                  <c:v>13.729773448413091</c:v>
                </c:pt>
                <c:pt idx="56">
                  <c:v>13.420853545823796</c:v>
                </c:pt>
                <c:pt idx="57">
                  <c:v>13.11888434104276</c:v>
                </c:pt>
                <c:pt idx="58">
                  <c:v>12.823709443369298</c:v>
                </c:pt>
                <c:pt idx="59">
                  <c:v>12.53517598089349</c:v>
                </c:pt>
                <c:pt idx="60">
                  <c:v>12.253134521323386</c:v>
                </c:pt>
                <c:pt idx="61">
                  <c:v>11.977438994593609</c:v>
                </c:pt>
                <c:pt idx="62">
                  <c:v>11.707946617215253</c:v>
                </c:pt>
                <c:pt idx="63">
                  <c:v>11.444517818327911</c:v>
                </c:pt>
                <c:pt idx="64">
                  <c:v>11.187016167415532</c:v>
                </c:pt>
                <c:pt idx="65">
                  <c:v>10.935308303648682</c:v>
                </c:pt>
                <c:pt idx="66">
                  <c:v>10.689263866816587</c:v>
                </c:pt>
                <c:pt idx="67">
                  <c:v>10.448755429813215</c:v>
                </c:pt>
                <c:pt idx="68">
                  <c:v>10.213658432642417</c:v>
                </c:pt>
                <c:pt idx="69">
                  <c:v>9.9838511179079621</c:v>
                </c:pt>
                <c:pt idx="70">
                  <c:v>9.759214467755033</c:v>
                </c:pt>
                <c:pt idx="71">
                  <c:v>9.5396321422305448</c:v>
                </c:pt>
                <c:pt idx="72">
                  <c:v>9.3249904190303567</c:v>
                </c:pt>
                <c:pt idx="73">
                  <c:v>9.115178134602175</c:v>
                </c:pt>
                <c:pt idx="74">
                  <c:v>8.9100866265736247</c:v>
                </c:pt>
                <c:pt idx="75">
                  <c:v>8.7096096774757186</c:v>
                </c:pt>
                <c:pt idx="76">
                  <c:v>8.5136434597325152</c:v>
                </c:pt>
                <c:pt idx="77">
                  <c:v>8.3220864818885332</c:v>
                </c:pt>
                <c:pt idx="78">
                  <c:v>8.1348395360460408</c:v>
                </c:pt>
                <c:pt idx="79">
                  <c:v>7.9518056464850035</c:v>
                </c:pt>
                <c:pt idx="80">
                  <c:v>7.7728900194390924</c:v>
                </c:pt>
                <c:pt idx="81">
                  <c:v>7.5979999940017127</c:v>
                </c:pt>
                <c:pt idx="82">
                  <c:v>7.4270449941366738</c:v>
                </c:pt>
                <c:pt idx="83">
                  <c:v>7.259936481768599</c:v>
                </c:pt>
                <c:pt idx="84">
                  <c:v>7.0965879109288057</c:v>
                </c:pt>
                <c:pt idx="85">
                  <c:v>6.9369146829329074</c:v>
                </c:pt>
                <c:pt idx="86">
                  <c:v>6.7808341025669172</c:v>
                </c:pt>
                <c:pt idx="87">
                  <c:v>6.6282653352591607</c:v>
                </c:pt>
                <c:pt idx="88">
                  <c:v>6.4791293652158295</c:v>
                </c:pt>
                <c:pt idx="89">
                  <c:v>6.3333489544984731</c:v>
                </c:pt>
                <c:pt idx="90">
                  <c:v>6.1908486030222578</c:v>
                </c:pt>
                <c:pt idx="91">
                  <c:v>6.0515545094542569</c:v>
                </c:pt>
                <c:pt idx="92">
                  <c:v>5.9153945329915354</c:v>
                </c:pt>
                <c:pt idx="93">
                  <c:v>5.7791254509864087</c:v>
                </c:pt>
                <c:pt idx="94">
                  <c:v>5.6408123327512039</c:v>
                </c:pt>
                <c:pt idx="95">
                  <c:v>5.5004245177424718</c:v>
                </c:pt>
                <c:pt idx="96">
                  <c:v>5.3579308855086092</c:v>
                </c:pt>
                <c:pt idx="97">
                  <c:v>5.2132998487912383</c:v>
                </c:pt>
                <c:pt idx="98">
                  <c:v>5.0664993465231065</c:v>
                </c:pt>
                <c:pt idx="99">
                  <c:v>4.9174968367209537</c:v>
                </c:pt>
                <c:pt idx="100">
                  <c:v>4.7662592892717681</c:v>
                </c:pt>
                <c:pt idx="101">
                  <c:v>4.612753178610844</c:v>
                </c:pt>
                <c:pt idx="102">
                  <c:v>4.4569444762900066</c:v>
                </c:pt>
                <c:pt idx="103">
                  <c:v>4.298798643434357</c:v>
                </c:pt>
                <c:pt idx="104">
                  <c:v>4.1382806230858717</c:v>
                </c:pt>
                <c:pt idx="105">
                  <c:v>3.9753548324321599</c:v>
                </c:pt>
                <c:pt idx="106">
                  <c:v>3.8099851549186425</c:v>
                </c:pt>
                <c:pt idx="107">
                  <c:v>3.6421349322424224</c:v>
                </c:pt>
                <c:pt idx="108">
                  <c:v>3.4717669562260585</c:v>
                </c:pt>
                <c:pt idx="109">
                  <c:v>3.298843460569449</c:v>
                </c:pt>
                <c:pt idx="110">
                  <c:v>3.123326112477991</c:v>
                </c:pt>
                <c:pt idx="111">
                  <c:v>2.9451760041651611</c:v>
                </c:pt>
                <c:pt idx="112">
                  <c:v>2.7643536442276382</c:v>
                </c:pt>
                <c:pt idx="113">
                  <c:v>2.5808189488910527</c:v>
                </c:pt>
                <c:pt idx="114">
                  <c:v>2.3945312331244186</c:v>
                </c:pt>
                <c:pt idx="115">
                  <c:v>2.2054492016212848</c:v>
                </c:pt>
                <c:pt idx="116">
                  <c:v>2.0135309396456043</c:v>
                </c:pt>
                <c:pt idx="117">
                  <c:v>1.8187339037402881</c:v>
                </c:pt>
                <c:pt idx="118">
                  <c:v>1.6210149122963926</c:v>
                </c:pt>
                <c:pt idx="119">
                  <c:v>1.4203301359808385</c:v>
                </c:pt>
                <c:pt idx="120">
                  <c:v>1.216635088020551</c:v>
                </c:pt>
                <c:pt idx="121">
                  <c:v>1.0098846143408593</c:v>
                </c:pt>
                <c:pt idx="122">
                  <c:v>0.80003288355597213</c:v>
                </c:pt>
                <c:pt idx="123">
                  <c:v>0.58703337680931178</c:v>
                </c:pt>
                <c:pt idx="124">
                  <c:v>0.37083887746145144</c:v>
                </c:pt>
                <c:pt idx="125">
                  <c:v>0.15140146062337323</c:v>
                </c:pt>
              </c:numCache>
            </c:numRef>
          </c:yVal>
          <c:smooth val="1"/>
        </c:ser>
        <c:dLbls>
          <c:showLegendKey val="0"/>
          <c:showVal val="0"/>
          <c:showCatName val="0"/>
          <c:showSerName val="0"/>
          <c:showPercent val="0"/>
          <c:showBubbleSize val="0"/>
        </c:dLbls>
        <c:axId val="292547104"/>
        <c:axId val="292547496"/>
      </c:scatterChart>
      <c:valAx>
        <c:axId val="292547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7496"/>
        <c:crosses val="autoZero"/>
        <c:crossBetween val="midCat"/>
      </c:valAx>
      <c:valAx>
        <c:axId val="29254749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7104"/>
        <c:crosses val="autoZero"/>
        <c:crossBetween val="midCat"/>
      </c:valAx>
    </c:plotArea>
    <c:legend>
      <c:legendPos val="r"/>
      <c:layout>
        <c:manualLayout>
          <c:xMode val="edge"/>
          <c:yMode val="edge"/>
          <c:x val="0.14023372287145242"/>
          <c:y val="0.85501858736059477"/>
          <c:w val="0.72120200333889817"/>
          <c:h val="0.13382899628252787"/>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6349286126468"/>
          <c:y val="7.0829471674892314E-2"/>
          <c:w val="0.66969118221924384"/>
          <c:h val="0.68367855931884114"/>
        </c:manualLayout>
      </c:layout>
      <c:scatterChart>
        <c:scatterStyle val="lineMarker"/>
        <c:varyColors val="0"/>
        <c:ser>
          <c:idx val="0"/>
          <c:order val="0"/>
          <c:tx>
            <c:v>Balance</c:v>
          </c:tx>
          <c:spPr>
            <a:ln w="25400">
              <a:solidFill>
                <a:srgbClr val="003366"/>
              </a:solidFill>
              <a:prstDash val="solid"/>
            </a:ln>
          </c:spPr>
          <c:marker>
            <c:symbol val="none"/>
          </c:marker>
          <c:yVal>
            <c:numRef>
              <c:f>[0]!Balance</c:f>
              <c:numCache>
                <c:formatCode>0.00</c:formatCode>
                <c:ptCount val="126"/>
                <c:pt idx="0">
                  <c:v>3200</c:v>
                </c:pt>
                <c:pt idx="1">
                  <c:v>3128</c:v>
                </c:pt>
                <c:pt idx="2">
                  <c:v>3057.62</c:v>
                </c:pt>
                <c:pt idx="3">
                  <c:v>2988.8235500000001</c:v>
                </c:pt>
                <c:pt idx="4">
                  <c:v>2921.5750201250003</c:v>
                </c:pt>
                <c:pt idx="5">
                  <c:v>2855.8395821721879</c:v>
                </c:pt>
                <c:pt idx="6">
                  <c:v>2791.5831915733138</c:v>
                </c:pt>
                <c:pt idx="7">
                  <c:v>2728.7725697629144</c:v>
                </c:pt>
                <c:pt idx="8">
                  <c:v>2667.375186943249</c:v>
                </c:pt>
                <c:pt idx="9">
                  <c:v>2607.3592452370258</c:v>
                </c:pt>
                <c:pt idx="10">
                  <c:v>2548.6936622191929</c:v>
                </c:pt>
                <c:pt idx="11">
                  <c:v>2491.3480548192611</c:v>
                </c:pt>
                <c:pt idx="12">
                  <c:v>2435.2927235858278</c:v>
                </c:pt>
                <c:pt idx="13">
                  <c:v>2380.4986373051465</c:v>
                </c:pt>
                <c:pt idx="14">
                  <c:v>2326.9374179657807</c:v>
                </c:pt>
                <c:pt idx="15">
                  <c:v>2274.5813260615505</c:v>
                </c:pt>
                <c:pt idx="16">
                  <c:v>2223.4032462251657</c:v>
                </c:pt>
                <c:pt idx="17">
                  <c:v>2173.3766731850997</c:v>
                </c:pt>
                <c:pt idx="18">
                  <c:v>2124.475698038435</c:v>
                </c:pt>
                <c:pt idx="19">
                  <c:v>2076.6749948325701</c:v>
                </c:pt>
                <c:pt idx="20">
                  <c:v>2029.9498074488372</c:v>
                </c:pt>
                <c:pt idx="21">
                  <c:v>1984.2759367812384</c:v>
                </c:pt>
                <c:pt idx="22">
                  <c:v>1939.6297282036605</c:v>
                </c:pt>
                <c:pt idx="23">
                  <c:v>1895.9880593190783</c:v>
                </c:pt>
                <c:pt idx="24">
                  <c:v>1853.328327984399</c:v>
                </c:pt>
                <c:pt idx="25">
                  <c:v>1811.62844060475</c:v>
                </c:pt>
                <c:pt idx="26">
                  <c:v>1770.8668006911432</c:v>
                </c:pt>
                <c:pt idx="27">
                  <c:v>1731.0222976755924</c:v>
                </c:pt>
                <c:pt idx="28">
                  <c:v>1692.0742959778916</c:v>
                </c:pt>
                <c:pt idx="29">
                  <c:v>1654.0026243183891</c:v>
                </c:pt>
                <c:pt idx="30">
                  <c:v>1616.7875652712253</c:v>
                </c:pt>
                <c:pt idx="31">
                  <c:v>1580.4098450526226</c:v>
                </c:pt>
                <c:pt idx="32">
                  <c:v>1544.8506235389386</c:v>
                </c:pt>
                <c:pt idx="33">
                  <c:v>1510.0914845093125</c:v>
                </c:pt>
                <c:pt idx="34">
                  <c:v>1476.114426107853</c:v>
                </c:pt>
                <c:pt idx="35">
                  <c:v>1442.9018515204264</c:v>
                </c:pt>
                <c:pt idx="36">
                  <c:v>1410.4365598612167</c:v>
                </c:pt>
                <c:pt idx="37">
                  <c:v>1378.7017372643393</c:v>
                </c:pt>
                <c:pt idx="38">
                  <c:v>1347.6809481758917</c:v>
                </c:pt>
                <c:pt idx="39">
                  <c:v>1317.3581268419341</c:v>
                </c:pt>
                <c:pt idx="40">
                  <c:v>1287.7175689879905</c:v>
                </c:pt>
                <c:pt idx="41">
                  <c:v>1258.7439236857608</c:v>
                </c:pt>
                <c:pt idx="42">
                  <c:v>1230.4221854028312</c:v>
                </c:pt>
                <c:pt idx="43">
                  <c:v>1202.7376862312676</c:v>
                </c:pt>
                <c:pt idx="44">
                  <c:v>1175.6760882910642</c:v>
                </c:pt>
                <c:pt idx="45">
                  <c:v>1149.2233763045151</c:v>
                </c:pt>
                <c:pt idx="46">
                  <c:v>1123.3658503376635</c:v>
                </c:pt>
                <c:pt idx="47">
                  <c:v>1098.0901187050661</c:v>
                </c:pt>
                <c:pt idx="48">
                  <c:v>1073.3830910342022</c:v>
                </c:pt>
                <c:pt idx="49">
                  <c:v>1049.2319714859327</c:v>
                </c:pt>
                <c:pt idx="50">
                  <c:v>1025.6242521274992</c:v>
                </c:pt>
                <c:pt idx="51">
                  <c:v>1002.5477064546304</c:v>
                </c:pt>
                <c:pt idx="52">
                  <c:v>979.99038305940121</c:v>
                </c:pt>
                <c:pt idx="53">
                  <c:v>957.94059944056471</c:v>
                </c:pt>
                <c:pt idx="54">
                  <c:v>936.38693595315203</c:v>
                </c:pt>
                <c:pt idx="55">
                  <c:v>915.31822989420607</c:v>
                </c:pt>
                <c:pt idx="56">
                  <c:v>894.72356972158639</c:v>
                </c:pt>
                <c:pt idx="57">
                  <c:v>874.59228940285072</c:v>
                </c:pt>
                <c:pt idx="58">
                  <c:v>854.91396289128659</c:v>
                </c:pt>
                <c:pt idx="59">
                  <c:v>835.67839872623267</c:v>
                </c:pt>
                <c:pt idx="60">
                  <c:v>816.87563475489242</c:v>
                </c:pt>
                <c:pt idx="61">
                  <c:v>798.49593297290733</c:v>
                </c:pt>
                <c:pt idx="62">
                  <c:v>780.52977448101694</c:v>
                </c:pt>
                <c:pt idx="63">
                  <c:v>762.96785455519409</c:v>
                </c:pt>
                <c:pt idx="64">
                  <c:v>745.80107782770222</c:v>
                </c:pt>
                <c:pt idx="65">
                  <c:v>729.02055357657889</c:v>
                </c:pt>
                <c:pt idx="66">
                  <c:v>712.61759112110587</c:v>
                </c:pt>
                <c:pt idx="67">
                  <c:v>696.58369532088102</c:v>
                </c:pt>
                <c:pt idx="68">
                  <c:v>680.91056217616119</c:v>
                </c:pt>
                <c:pt idx="69">
                  <c:v>665.59007452719754</c:v>
                </c:pt>
                <c:pt idx="70">
                  <c:v>650.61429785033556</c:v>
                </c:pt>
                <c:pt idx="71">
                  <c:v>635.97547614870302</c:v>
                </c:pt>
                <c:pt idx="72">
                  <c:v>621.66602793535719</c:v>
                </c:pt>
                <c:pt idx="73">
                  <c:v>607.67854230681166</c:v>
                </c:pt>
                <c:pt idx="74">
                  <c:v>594.00577510490837</c:v>
                </c:pt>
                <c:pt idx="75">
                  <c:v>580.64064516504789</c:v>
                </c:pt>
                <c:pt idx="76">
                  <c:v>567.57623064883433</c:v>
                </c:pt>
                <c:pt idx="77">
                  <c:v>554.80576545923554</c:v>
                </c:pt>
                <c:pt idx="78">
                  <c:v>542.32263573640273</c:v>
                </c:pt>
                <c:pt idx="79">
                  <c:v>530.12037643233361</c:v>
                </c:pt>
                <c:pt idx="80">
                  <c:v>518.19266796260615</c:v>
                </c:pt>
                <c:pt idx="81">
                  <c:v>506.53333293344753</c:v>
                </c:pt>
                <c:pt idx="82">
                  <c:v>495.13633294244494</c:v>
                </c:pt>
                <c:pt idx="83">
                  <c:v>483.99576545123995</c:v>
                </c:pt>
                <c:pt idx="84">
                  <c:v>473.10586072858706</c:v>
                </c:pt>
                <c:pt idx="85">
                  <c:v>462.46097886219383</c:v>
                </c:pt>
                <c:pt idx="86">
                  <c:v>452.05560683779447</c:v>
                </c:pt>
                <c:pt idx="87">
                  <c:v>441.88435568394408</c:v>
                </c:pt>
                <c:pt idx="88">
                  <c:v>431.94195768105533</c:v>
                </c:pt>
                <c:pt idx="89">
                  <c:v>422.22326363323157</c:v>
                </c:pt>
                <c:pt idx="90">
                  <c:v>412.72324020148386</c:v>
                </c:pt>
                <c:pt idx="91">
                  <c:v>403.43696729695046</c:v>
                </c:pt>
                <c:pt idx="92">
                  <c:v>394.35963553276906</c:v>
                </c:pt>
                <c:pt idx="93">
                  <c:v>385.27503006576057</c:v>
                </c:pt>
                <c:pt idx="94">
                  <c:v>376.05415551674696</c:v>
                </c:pt>
                <c:pt idx="95">
                  <c:v>366.69496784949814</c:v>
                </c:pt>
                <c:pt idx="96">
                  <c:v>357.19539236724063</c:v>
                </c:pt>
                <c:pt idx="97">
                  <c:v>347.55332325274924</c:v>
                </c:pt>
                <c:pt idx="98">
                  <c:v>337.76662310154046</c:v>
                </c:pt>
                <c:pt idx="99">
                  <c:v>327.83312244806359</c:v>
                </c:pt>
                <c:pt idx="100">
                  <c:v>317.75061928478453</c:v>
                </c:pt>
                <c:pt idx="101">
                  <c:v>307.51687857405631</c:v>
                </c:pt>
                <c:pt idx="102">
                  <c:v>297.12963175266714</c:v>
                </c:pt>
                <c:pt idx="103">
                  <c:v>286.58657622895714</c:v>
                </c:pt>
                <c:pt idx="104">
                  <c:v>275.88537487239148</c:v>
                </c:pt>
                <c:pt idx="105">
                  <c:v>265.02365549547733</c:v>
                </c:pt>
                <c:pt idx="106">
                  <c:v>253.9990103279095</c:v>
                </c:pt>
                <c:pt idx="107">
                  <c:v>242.80899548282815</c:v>
                </c:pt>
                <c:pt idx="108">
                  <c:v>231.45113041507057</c:v>
                </c:pt>
                <c:pt idx="109">
                  <c:v>219.92289737129661</c:v>
                </c:pt>
                <c:pt idx="110">
                  <c:v>208.22174083186607</c:v>
                </c:pt>
                <c:pt idx="111">
                  <c:v>196.34506694434407</c:v>
                </c:pt>
                <c:pt idx="112">
                  <c:v>184.29024294850922</c:v>
                </c:pt>
                <c:pt idx="113">
                  <c:v>172.05459659273686</c:v>
                </c:pt>
                <c:pt idx="114">
                  <c:v>159.63541554162791</c:v>
                </c:pt>
                <c:pt idx="115">
                  <c:v>147.02994677475232</c:v>
                </c:pt>
                <c:pt idx="116">
                  <c:v>134.23539597637361</c:v>
                </c:pt>
                <c:pt idx="117">
                  <c:v>121.24892691601922</c:v>
                </c:pt>
                <c:pt idx="118">
                  <c:v>108.06766081975951</c:v>
                </c:pt>
                <c:pt idx="119">
                  <c:v>94.688675732055898</c:v>
                </c:pt>
                <c:pt idx="120">
                  <c:v>81.109005868036732</c:v>
                </c:pt>
                <c:pt idx="121">
                  <c:v>67.325640956057285</c:v>
                </c:pt>
                <c:pt idx="122">
                  <c:v>53.335525570398147</c:v>
                </c:pt>
                <c:pt idx="123">
                  <c:v>39.135558453954118</c:v>
                </c:pt>
                <c:pt idx="124">
                  <c:v>24.722591830763431</c:v>
                </c:pt>
                <c:pt idx="125">
                  <c:v>10.093430708224883</c:v>
                </c:pt>
              </c:numCache>
            </c:numRef>
          </c:yVal>
          <c:smooth val="0"/>
        </c:ser>
        <c:ser>
          <c:idx val="1"/>
          <c:order val="1"/>
          <c:tx>
            <c:strRef>
              <c:f>'CC Pay Off Calculator'!$F$55:$F$56</c:f>
              <c:strCache>
                <c:ptCount val="2"/>
                <c:pt idx="0">
                  <c:v>Available Amount</c:v>
                </c:pt>
              </c:strCache>
            </c:strRef>
          </c:tx>
          <c:spPr>
            <a:ln w="25400">
              <a:solidFill>
                <a:srgbClr val="C00000"/>
              </a:solidFill>
              <a:prstDash val="solid"/>
            </a:ln>
          </c:spPr>
          <c:marker>
            <c:symbol val="none"/>
          </c:marker>
          <c:yVal>
            <c:numRef>
              <c:f>[0]!Limit</c:f>
              <c:numCache>
                <c:formatCode>0.00</c:formatCode>
                <c:ptCount val="126"/>
                <c:pt idx="0">
                  <c:v>1800</c:v>
                </c:pt>
                <c:pt idx="1">
                  <c:v>1872</c:v>
                </c:pt>
                <c:pt idx="2">
                  <c:v>1942.38</c:v>
                </c:pt>
                <c:pt idx="3">
                  <c:v>2011.1764499999999</c:v>
                </c:pt>
                <c:pt idx="4">
                  <c:v>2078.4249798749997</c:v>
                </c:pt>
                <c:pt idx="5">
                  <c:v>2144.1604178278121</c:v>
                </c:pt>
                <c:pt idx="6">
                  <c:v>2208.4168084266862</c:v>
                </c:pt>
                <c:pt idx="7">
                  <c:v>2271.2274302370856</c:v>
                </c:pt>
                <c:pt idx="8">
                  <c:v>2332.624813056751</c:v>
                </c:pt>
                <c:pt idx="9">
                  <c:v>2392.6407547629742</c:v>
                </c:pt>
                <c:pt idx="10">
                  <c:v>2451.3063377808071</c:v>
                </c:pt>
                <c:pt idx="11">
                  <c:v>2508.6519451807389</c:v>
                </c:pt>
                <c:pt idx="12">
                  <c:v>2564.7072764141722</c:v>
                </c:pt>
                <c:pt idx="13">
                  <c:v>2619.5013626948535</c:v>
                </c:pt>
                <c:pt idx="14">
                  <c:v>2673.0625820342193</c:v>
                </c:pt>
                <c:pt idx="15">
                  <c:v>2725.4186739384495</c:v>
                </c:pt>
                <c:pt idx="16">
                  <c:v>2776.5967537748343</c:v>
                </c:pt>
                <c:pt idx="17">
                  <c:v>2826.6233268149003</c:v>
                </c:pt>
                <c:pt idx="18">
                  <c:v>2875.524301961565</c:v>
                </c:pt>
                <c:pt idx="19">
                  <c:v>2923.3250051674299</c:v>
                </c:pt>
                <c:pt idx="20">
                  <c:v>2970.0501925511626</c:v>
                </c:pt>
                <c:pt idx="21">
                  <c:v>3015.7240632187613</c:v>
                </c:pt>
                <c:pt idx="22">
                  <c:v>3060.3702717963397</c:v>
                </c:pt>
                <c:pt idx="23">
                  <c:v>3104.0119406809217</c:v>
                </c:pt>
                <c:pt idx="24">
                  <c:v>3146.671672015601</c:v>
                </c:pt>
                <c:pt idx="25">
                  <c:v>3188.3715593952502</c:v>
                </c:pt>
                <c:pt idx="26">
                  <c:v>3229.133199308857</c:v>
                </c:pt>
                <c:pt idx="27">
                  <c:v>3268.9777023244078</c:v>
                </c:pt>
                <c:pt idx="28">
                  <c:v>3307.9257040221082</c:v>
                </c:pt>
                <c:pt idx="29">
                  <c:v>3345.9973756816107</c:v>
                </c:pt>
                <c:pt idx="30">
                  <c:v>3383.2124347287745</c:v>
                </c:pt>
                <c:pt idx="31">
                  <c:v>3419.5901549473774</c:v>
                </c:pt>
                <c:pt idx="32">
                  <c:v>3455.1493764610614</c:v>
                </c:pt>
                <c:pt idx="33">
                  <c:v>3489.9085154906875</c:v>
                </c:pt>
                <c:pt idx="34">
                  <c:v>3523.885573892147</c:v>
                </c:pt>
                <c:pt idx="35">
                  <c:v>3557.0981484795739</c:v>
                </c:pt>
                <c:pt idx="36">
                  <c:v>3589.5634401387833</c:v>
                </c:pt>
                <c:pt idx="37">
                  <c:v>3621.2982627356605</c:v>
                </c:pt>
                <c:pt idx="38">
                  <c:v>3652.3190518241081</c:v>
                </c:pt>
                <c:pt idx="39">
                  <c:v>3682.6418731580661</c:v>
                </c:pt>
                <c:pt idx="40">
                  <c:v>3712.2824310120095</c:v>
                </c:pt>
                <c:pt idx="41">
                  <c:v>3741.2560763142392</c:v>
                </c:pt>
                <c:pt idx="42">
                  <c:v>3769.577814597169</c:v>
                </c:pt>
                <c:pt idx="43">
                  <c:v>3797.2623137687324</c:v>
                </c:pt>
                <c:pt idx="44">
                  <c:v>3824.3239117089361</c:v>
                </c:pt>
                <c:pt idx="45">
                  <c:v>3850.7766236954849</c:v>
                </c:pt>
                <c:pt idx="46">
                  <c:v>3876.6341496623363</c:v>
                </c:pt>
                <c:pt idx="47">
                  <c:v>3901.9098812949342</c:v>
                </c:pt>
                <c:pt idx="48">
                  <c:v>3926.6169089657978</c:v>
                </c:pt>
                <c:pt idx="49">
                  <c:v>3950.7680285140673</c:v>
                </c:pt>
                <c:pt idx="50">
                  <c:v>3974.3757478725011</c:v>
                </c:pt>
                <c:pt idx="51">
                  <c:v>3997.4522935453697</c:v>
                </c:pt>
                <c:pt idx="52">
                  <c:v>4020.0096169405988</c:v>
                </c:pt>
                <c:pt idx="53">
                  <c:v>4042.0594005594353</c:v>
                </c:pt>
                <c:pt idx="54">
                  <c:v>4063.6130640468482</c:v>
                </c:pt>
                <c:pt idx="55">
                  <c:v>4084.6817701057939</c:v>
                </c:pt>
                <c:pt idx="56">
                  <c:v>4105.2764302784135</c:v>
                </c:pt>
                <c:pt idx="57">
                  <c:v>4125.4077105971492</c:v>
                </c:pt>
                <c:pt idx="58">
                  <c:v>4145.0860371087138</c:v>
                </c:pt>
                <c:pt idx="59">
                  <c:v>4164.3216012737676</c:v>
                </c:pt>
                <c:pt idx="60">
                  <c:v>4183.1243652451076</c:v>
                </c:pt>
                <c:pt idx="61">
                  <c:v>4201.5040670270928</c:v>
                </c:pt>
                <c:pt idx="62">
                  <c:v>4219.4702255189832</c:v>
                </c:pt>
                <c:pt idx="63">
                  <c:v>4237.0321454448058</c:v>
                </c:pt>
                <c:pt idx="64">
                  <c:v>4254.1989221722979</c:v>
                </c:pt>
                <c:pt idx="65">
                  <c:v>4270.979446423421</c:v>
                </c:pt>
                <c:pt idx="66">
                  <c:v>4287.3824088788942</c:v>
                </c:pt>
                <c:pt idx="67">
                  <c:v>4303.4163046791191</c:v>
                </c:pt>
                <c:pt idx="68">
                  <c:v>4319.089437823839</c:v>
                </c:pt>
                <c:pt idx="69">
                  <c:v>4334.4099254728026</c:v>
                </c:pt>
                <c:pt idx="70">
                  <c:v>4349.3857021496642</c:v>
                </c:pt>
                <c:pt idx="71">
                  <c:v>4364.0245238512971</c:v>
                </c:pt>
                <c:pt idx="72">
                  <c:v>4378.3339720646427</c:v>
                </c:pt>
                <c:pt idx="73">
                  <c:v>4392.3214576931887</c:v>
                </c:pt>
                <c:pt idx="74">
                  <c:v>4405.994224895092</c:v>
                </c:pt>
                <c:pt idx="75">
                  <c:v>4419.3593548349518</c:v>
                </c:pt>
                <c:pt idx="76">
                  <c:v>4432.4237693511659</c:v>
                </c:pt>
                <c:pt idx="77">
                  <c:v>4445.1942345407642</c:v>
                </c:pt>
                <c:pt idx="78">
                  <c:v>4457.6773642635972</c:v>
                </c:pt>
                <c:pt idx="79">
                  <c:v>4469.8796235676664</c:v>
                </c:pt>
                <c:pt idx="80">
                  <c:v>4481.8073320373942</c:v>
                </c:pt>
                <c:pt idx="81">
                  <c:v>4493.4666670665529</c:v>
                </c:pt>
                <c:pt idx="82">
                  <c:v>4504.8636670575552</c:v>
                </c:pt>
                <c:pt idx="83">
                  <c:v>4516.00423454876</c:v>
                </c:pt>
                <c:pt idx="84">
                  <c:v>4526.8941392714132</c:v>
                </c:pt>
                <c:pt idx="85">
                  <c:v>4537.5390211378062</c:v>
                </c:pt>
                <c:pt idx="86">
                  <c:v>4547.9443931622054</c:v>
                </c:pt>
                <c:pt idx="87">
                  <c:v>4558.1156443160562</c:v>
                </c:pt>
                <c:pt idx="88">
                  <c:v>4568.0580423189449</c:v>
                </c:pt>
                <c:pt idx="89">
                  <c:v>4577.7767363667681</c:v>
                </c:pt>
                <c:pt idx="90">
                  <c:v>4587.2767597985157</c:v>
                </c:pt>
                <c:pt idx="91">
                  <c:v>4596.5630327030494</c:v>
                </c:pt>
                <c:pt idx="92">
                  <c:v>4605.6403644672309</c:v>
                </c:pt>
                <c:pt idx="93">
                  <c:v>4614.7249699342392</c:v>
                </c:pt>
                <c:pt idx="94">
                  <c:v>4623.9458444832526</c:v>
                </c:pt>
                <c:pt idx="95">
                  <c:v>4633.3050321505016</c:v>
                </c:pt>
                <c:pt idx="96">
                  <c:v>4642.8046076327591</c:v>
                </c:pt>
                <c:pt idx="97">
                  <c:v>4652.4466767472504</c:v>
                </c:pt>
                <c:pt idx="98">
                  <c:v>4662.2333768984599</c:v>
                </c:pt>
                <c:pt idx="99">
                  <c:v>4672.1668775519365</c:v>
                </c:pt>
                <c:pt idx="100">
                  <c:v>4682.249380715215</c:v>
                </c:pt>
                <c:pt idx="101">
                  <c:v>4692.4831214259439</c:v>
                </c:pt>
                <c:pt idx="102">
                  <c:v>4702.8703682473333</c:v>
                </c:pt>
                <c:pt idx="103">
                  <c:v>4713.4134237710432</c:v>
                </c:pt>
                <c:pt idx="104">
                  <c:v>4724.1146251276086</c:v>
                </c:pt>
                <c:pt idx="105">
                  <c:v>4734.9763445045228</c:v>
                </c:pt>
                <c:pt idx="106">
                  <c:v>4746.0009896720903</c:v>
                </c:pt>
                <c:pt idx="107">
                  <c:v>4757.1910045171717</c:v>
                </c:pt>
                <c:pt idx="108">
                  <c:v>4768.548869584929</c:v>
                </c:pt>
                <c:pt idx="109">
                  <c:v>4780.077102628703</c:v>
                </c:pt>
                <c:pt idx="110">
                  <c:v>4791.7782591681344</c:v>
                </c:pt>
                <c:pt idx="111">
                  <c:v>4803.6549330556563</c:v>
                </c:pt>
                <c:pt idx="112">
                  <c:v>4815.7097570514907</c:v>
                </c:pt>
                <c:pt idx="113">
                  <c:v>4827.9454034072633</c:v>
                </c:pt>
                <c:pt idx="114">
                  <c:v>4840.3645844583725</c:v>
                </c:pt>
                <c:pt idx="115">
                  <c:v>4852.9700532252473</c:v>
                </c:pt>
                <c:pt idx="116">
                  <c:v>4865.7646040236268</c:v>
                </c:pt>
                <c:pt idx="117">
                  <c:v>4878.7510730839804</c:v>
                </c:pt>
                <c:pt idx="118">
                  <c:v>4891.9323391802409</c:v>
                </c:pt>
                <c:pt idx="119">
                  <c:v>4905.3113242679437</c:v>
                </c:pt>
                <c:pt idx="120">
                  <c:v>4918.8909941319635</c:v>
                </c:pt>
                <c:pt idx="121">
                  <c:v>4932.6743590439428</c:v>
                </c:pt>
                <c:pt idx="122">
                  <c:v>4946.6644744296018</c:v>
                </c:pt>
                <c:pt idx="123">
                  <c:v>4960.8644415460458</c:v>
                </c:pt>
                <c:pt idx="124">
                  <c:v>4975.2774081692369</c:v>
                </c:pt>
                <c:pt idx="125">
                  <c:v>4989.9065692917748</c:v>
                </c:pt>
              </c:numCache>
            </c:numRef>
          </c:yVal>
          <c:smooth val="0"/>
        </c:ser>
        <c:dLbls>
          <c:showLegendKey val="0"/>
          <c:showVal val="0"/>
          <c:showCatName val="0"/>
          <c:showSerName val="0"/>
          <c:showPercent val="0"/>
          <c:showBubbleSize val="0"/>
        </c:dLbls>
        <c:axId val="292548280"/>
        <c:axId val="292548672"/>
      </c:scatterChart>
      <c:valAx>
        <c:axId val="2925482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8672"/>
        <c:crosses val="autoZero"/>
        <c:crossBetween val="midCat"/>
      </c:valAx>
      <c:valAx>
        <c:axId val="29254867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8280"/>
        <c:crosses val="autoZero"/>
        <c:crossBetween val="midCat"/>
      </c:valAx>
    </c:plotArea>
    <c:legend>
      <c:legendPos val="r"/>
      <c:layout>
        <c:manualLayout>
          <c:xMode val="edge"/>
          <c:yMode val="edge"/>
          <c:x val="0.12671254065533474"/>
          <c:y val="0.87404743046172484"/>
          <c:w val="0.77054923371487338"/>
          <c:h val="0.1068704281787261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01729407111783"/>
          <c:y val="7.0829471674892314E-2"/>
          <c:w val="0.66931722575773922"/>
          <c:h val="0.67729897399188743"/>
        </c:manualLayout>
      </c:layout>
      <c:scatterChart>
        <c:scatterStyle val="lineMarker"/>
        <c:varyColors val="0"/>
        <c:ser>
          <c:idx val="0"/>
          <c:order val="0"/>
          <c:tx>
            <c:v>Blance on Purchases</c:v>
          </c:tx>
          <c:spPr>
            <a:ln>
              <a:solidFill>
                <a:schemeClr val="tx2">
                  <a:lumMod val="50000"/>
                </a:schemeClr>
              </a:solidFill>
            </a:ln>
          </c:spPr>
          <c:marker>
            <c:symbol val="none"/>
          </c:marker>
          <c:yVal>
            <c:numRef>
              <c:f>[0]!Purchases</c:f>
              <c:numCache>
                <c:formatCode>0.00</c:formatCode>
                <c:ptCount val="126"/>
                <c:pt idx="0">
                  <c:v>3200</c:v>
                </c:pt>
                <c:pt idx="1">
                  <c:v>3128</c:v>
                </c:pt>
                <c:pt idx="2">
                  <c:v>3057.62</c:v>
                </c:pt>
                <c:pt idx="3">
                  <c:v>2988.8235500000001</c:v>
                </c:pt>
                <c:pt idx="4">
                  <c:v>2921.5750201250003</c:v>
                </c:pt>
                <c:pt idx="5">
                  <c:v>2855.8395821721879</c:v>
                </c:pt>
                <c:pt idx="6">
                  <c:v>2791.5831915733138</c:v>
                </c:pt>
                <c:pt idx="7">
                  <c:v>2728.7725697629144</c:v>
                </c:pt>
                <c:pt idx="8">
                  <c:v>2667.375186943249</c:v>
                </c:pt>
                <c:pt idx="9">
                  <c:v>2607.3592452370258</c:v>
                </c:pt>
                <c:pt idx="10">
                  <c:v>2548.6936622191929</c:v>
                </c:pt>
                <c:pt idx="11">
                  <c:v>2491.3480548192611</c:v>
                </c:pt>
                <c:pt idx="12">
                  <c:v>2435.2927235858278</c:v>
                </c:pt>
                <c:pt idx="13">
                  <c:v>2380.4986373051465</c:v>
                </c:pt>
                <c:pt idx="14">
                  <c:v>2326.9374179657807</c:v>
                </c:pt>
                <c:pt idx="15">
                  <c:v>2274.5813260615505</c:v>
                </c:pt>
                <c:pt idx="16">
                  <c:v>2223.4032462251657</c:v>
                </c:pt>
                <c:pt idx="17">
                  <c:v>2173.3766731850997</c:v>
                </c:pt>
                <c:pt idx="18">
                  <c:v>2124.475698038435</c:v>
                </c:pt>
                <c:pt idx="19">
                  <c:v>2076.6749948325701</c:v>
                </c:pt>
                <c:pt idx="20">
                  <c:v>2029.9498074488372</c:v>
                </c:pt>
                <c:pt idx="21">
                  <c:v>1984.2759367812384</c:v>
                </c:pt>
                <c:pt idx="22">
                  <c:v>1939.6297282036605</c:v>
                </c:pt>
                <c:pt idx="23">
                  <c:v>1895.9880593190783</c:v>
                </c:pt>
                <c:pt idx="24">
                  <c:v>1853.328327984399</c:v>
                </c:pt>
                <c:pt idx="25">
                  <c:v>1811.62844060475</c:v>
                </c:pt>
                <c:pt idx="26">
                  <c:v>1770.8668006911432</c:v>
                </c:pt>
                <c:pt idx="27">
                  <c:v>1731.0222976755924</c:v>
                </c:pt>
                <c:pt idx="28">
                  <c:v>1692.0742959778916</c:v>
                </c:pt>
                <c:pt idx="29">
                  <c:v>1654.0026243183891</c:v>
                </c:pt>
                <c:pt idx="30">
                  <c:v>1616.7875652712253</c:v>
                </c:pt>
                <c:pt idx="31">
                  <c:v>1580.4098450526226</c:v>
                </c:pt>
                <c:pt idx="32">
                  <c:v>1544.8506235389386</c:v>
                </c:pt>
                <c:pt idx="33">
                  <c:v>1510.0914845093125</c:v>
                </c:pt>
                <c:pt idx="34">
                  <c:v>1476.114426107853</c:v>
                </c:pt>
                <c:pt idx="35">
                  <c:v>1442.9018515204264</c:v>
                </c:pt>
                <c:pt idx="36">
                  <c:v>1410.4365598612167</c:v>
                </c:pt>
                <c:pt idx="37">
                  <c:v>1378.7017372643393</c:v>
                </c:pt>
                <c:pt idx="38">
                  <c:v>1347.6809481758917</c:v>
                </c:pt>
                <c:pt idx="39">
                  <c:v>1317.3581268419341</c:v>
                </c:pt>
                <c:pt idx="40">
                  <c:v>1287.7175689879905</c:v>
                </c:pt>
                <c:pt idx="41">
                  <c:v>1258.7439236857608</c:v>
                </c:pt>
                <c:pt idx="42">
                  <c:v>1230.4221854028312</c:v>
                </c:pt>
                <c:pt idx="43">
                  <c:v>1202.7376862312676</c:v>
                </c:pt>
                <c:pt idx="44">
                  <c:v>1175.6760882910642</c:v>
                </c:pt>
                <c:pt idx="45">
                  <c:v>1149.2233763045151</c:v>
                </c:pt>
                <c:pt idx="46">
                  <c:v>1123.3658503376635</c:v>
                </c:pt>
                <c:pt idx="47">
                  <c:v>1098.0901187050661</c:v>
                </c:pt>
                <c:pt idx="48">
                  <c:v>1073.3830910342022</c:v>
                </c:pt>
                <c:pt idx="49">
                  <c:v>1049.2319714859327</c:v>
                </c:pt>
                <c:pt idx="50">
                  <c:v>1025.6242521274992</c:v>
                </c:pt>
                <c:pt idx="51">
                  <c:v>1002.5477064546304</c:v>
                </c:pt>
                <c:pt idx="52">
                  <c:v>979.99038305940121</c:v>
                </c:pt>
                <c:pt idx="53">
                  <c:v>957.94059944056471</c:v>
                </c:pt>
                <c:pt idx="54">
                  <c:v>936.38693595315203</c:v>
                </c:pt>
                <c:pt idx="55">
                  <c:v>915.31822989420607</c:v>
                </c:pt>
                <c:pt idx="56">
                  <c:v>894.72356972158639</c:v>
                </c:pt>
                <c:pt idx="57">
                  <c:v>874.59228940285072</c:v>
                </c:pt>
                <c:pt idx="58">
                  <c:v>854.91396289128659</c:v>
                </c:pt>
                <c:pt idx="59">
                  <c:v>835.67839872623267</c:v>
                </c:pt>
                <c:pt idx="60">
                  <c:v>816.87563475489242</c:v>
                </c:pt>
                <c:pt idx="61">
                  <c:v>798.49593297290733</c:v>
                </c:pt>
                <c:pt idx="62">
                  <c:v>780.52977448101694</c:v>
                </c:pt>
                <c:pt idx="63">
                  <c:v>762.96785455519409</c:v>
                </c:pt>
                <c:pt idx="64">
                  <c:v>745.80107782770222</c:v>
                </c:pt>
                <c:pt idx="65">
                  <c:v>729.02055357657889</c:v>
                </c:pt>
                <c:pt idx="66">
                  <c:v>712.61759112110587</c:v>
                </c:pt>
                <c:pt idx="67">
                  <c:v>696.58369532088102</c:v>
                </c:pt>
                <c:pt idx="68">
                  <c:v>680.91056217616119</c:v>
                </c:pt>
                <c:pt idx="69">
                  <c:v>665.59007452719754</c:v>
                </c:pt>
                <c:pt idx="70">
                  <c:v>650.61429785033556</c:v>
                </c:pt>
                <c:pt idx="71">
                  <c:v>635.97547614870302</c:v>
                </c:pt>
                <c:pt idx="72">
                  <c:v>621.66602793535719</c:v>
                </c:pt>
                <c:pt idx="73">
                  <c:v>607.67854230681166</c:v>
                </c:pt>
                <c:pt idx="74">
                  <c:v>594.00577510490837</c:v>
                </c:pt>
                <c:pt idx="75">
                  <c:v>580.64064516504789</c:v>
                </c:pt>
                <c:pt idx="76">
                  <c:v>567.57623064883433</c:v>
                </c:pt>
                <c:pt idx="77">
                  <c:v>554.80576545923554</c:v>
                </c:pt>
                <c:pt idx="78">
                  <c:v>542.32263573640273</c:v>
                </c:pt>
                <c:pt idx="79">
                  <c:v>530.12037643233361</c:v>
                </c:pt>
                <c:pt idx="80">
                  <c:v>518.19266796260615</c:v>
                </c:pt>
                <c:pt idx="81">
                  <c:v>506.53333293344753</c:v>
                </c:pt>
                <c:pt idx="82">
                  <c:v>495.13633294244494</c:v>
                </c:pt>
                <c:pt idx="83">
                  <c:v>483.99576545123995</c:v>
                </c:pt>
                <c:pt idx="84">
                  <c:v>473.10586072858706</c:v>
                </c:pt>
                <c:pt idx="85">
                  <c:v>462.46097886219383</c:v>
                </c:pt>
                <c:pt idx="86">
                  <c:v>452.05560683779447</c:v>
                </c:pt>
                <c:pt idx="87">
                  <c:v>441.88435568394408</c:v>
                </c:pt>
                <c:pt idx="88">
                  <c:v>431.94195768105533</c:v>
                </c:pt>
                <c:pt idx="89">
                  <c:v>422.22326363323157</c:v>
                </c:pt>
                <c:pt idx="90">
                  <c:v>412.72324020148386</c:v>
                </c:pt>
                <c:pt idx="91">
                  <c:v>403.43696729695046</c:v>
                </c:pt>
                <c:pt idx="92">
                  <c:v>394.35963553276906</c:v>
                </c:pt>
                <c:pt idx="93">
                  <c:v>385.27503006576057</c:v>
                </c:pt>
                <c:pt idx="94">
                  <c:v>376.05415551674696</c:v>
                </c:pt>
                <c:pt idx="95">
                  <c:v>366.69496784949814</c:v>
                </c:pt>
                <c:pt idx="96">
                  <c:v>357.19539236724063</c:v>
                </c:pt>
                <c:pt idx="97">
                  <c:v>347.55332325274924</c:v>
                </c:pt>
                <c:pt idx="98">
                  <c:v>337.76662310154046</c:v>
                </c:pt>
                <c:pt idx="99">
                  <c:v>327.83312244806359</c:v>
                </c:pt>
                <c:pt idx="100">
                  <c:v>317.75061928478453</c:v>
                </c:pt>
                <c:pt idx="101">
                  <c:v>307.51687857405631</c:v>
                </c:pt>
                <c:pt idx="102">
                  <c:v>297.12963175266714</c:v>
                </c:pt>
                <c:pt idx="103">
                  <c:v>286.58657622895714</c:v>
                </c:pt>
                <c:pt idx="104">
                  <c:v>275.88537487239148</c:v>
                </c:pt>
                <c:pt idx="105">
                  <c:v>265.02365549547733</c:v>
                </c:pt>
                <c:pt idx="106">
                  <c:v>253.9990103279095</c:v>
                </c:pt>
                <c:pt idx="107">
                  <c:v>242.80899548282815</c:v>
                </c:pt>
                <c:pt idx="108">
                  <c:v>231.45113041507057</c:v>
                </c:pt>
                <c:pt idx="109">
                  <c:v>219.92289737129661</c:v>
                </c:pt>
                <c:pt idx="110">
                  <c:v>208.22174083186607</c:v>
                </c:pt>
                <c:pt idx="111">
                  <c:v>196.34506694434407</c:v>
                </c:pt>
                <c:pt idx="112">
                  <c:v>184.29024294850922</c:v>
                </c:pt>
                <c:pt idx="113">
                  <c:v>172.05459659273686</c:v>
                </c:pt>
                <c:pt idx="114">
                  <c:v>159.63541554162791</c:v>
                </c:pt>
                <c:pt idx="115">
                  <c:v>147.02994677475232</c:v>
                </c:pt>
                <c:pt idx="116">
                  <c:v>134.23539597637361</c:v>
                </c:pt>
                <c:pt idx="117">
                  <c:v>121.24892691601922</c:v>
                </c:pt>
                <c:pt idx="118">
                  <c:v>108.06766081975951</c:v>
                </c:pt>
                <c:pt idx="119">
                  <c:v>94.688675732055898</c:v>
                </c:pt>
                <c:pt idx="120">
                  <c:v>81.109005868036732</c:v>
                </c:pt>
                <c:pt idx="121">
                  <c:v>67.325640956057285</c:v>
                </c:pt>
                <c:pt idx="122">
                  <c:v>53.335525570398147</c:v>
                </c:pt>
                <c:pt idx="123">
                  <c:v>39.135558453954118</c:v>
                </c:pt>
                <c:pt idx="124">
                  <c:v>24.722591830763431</c:v>
                </c:pt>
                <c:pt idx="125">
                  <c:v>10.093430708224883</c:v>
                </c:pt>
              </c:numCache>
            </c:numRef>
          </c:yVal>
          <c:smooth val="0"/>
        </c:ser>
        <c:ser>
          <c:idx val="1"/>
          <c:order val="1"/>
          <c:tx>
            <c:v>Cash Balance</c:v>
          </c:tx>
          <c:spPr>
            <a:ln w="25400">
              <a:solidFill>
                <a:srgbClr val="63A907"/>
              </a:solidFill>
              <a:prstDash val="solid"/>
            </a:ln>
          </c:spPr>
          <c:marker>
            <c:symbol val="none"/>
          </c:marker>
          <c:yVal>
            <c:numRef>
              <c:f>[0]!Cash_Bal</c:f>
              <c:numCache>
                <c:formatCode>0.00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yVal>
          <c:smooth val="0"/>
        </c:ser>
        <c:dLbls>
          <c:showLegendKey val="0"/>
          <c:showVal val="0"/>
          <c:showCatName val="0"/>
          <c:showSerName val="0"/>
          <c:showPercent val="0"/>
          <c:showBubbleSize val="0"/>
        </c:dLbls>
        <c:axId val="292549064"/>
        <c:axId val="292549456"/>
      </c:scatterChart>
      <c:valAx>
        <c:axId val="2925490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9456"/>
        <c:crosses val="autoZero"/>
        <c:crossBetween val="midCat"/>
      </c:valAx>
      <c:valAx>
        <c:axId val="29254945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9064"/>
        <c:crosses val="autoZero"/>
        <c:crossBetween val="midCat"/>
      </c:valAx>
    </c:plotArea>
    <c:legend>
      <c:legendPos val="r"/>
      <c:layout>
        <c:manualLayout>
          <c:xMode val="edge"/>
          <c:yMode val="edge"/>
          <c:x val="1.6286670854970695E-2"/>
          <c:y val="0.84351302241066017"/>
          <c:w val="0.93485490707531793"/>
          <c:h val="0.137404836229790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pinterest.com/spreadsheet123" TargetMode="External"/><Relationship Id="rId3" Type="http://schemas.openxmlformats.org/officeDocument/2006/relationships/chart" Target="../charts/chart3.xml"/><Relationship Id="rId7" Type="http://schemas.openxmlformats.org/officeDocument/2006/relationships/hyperlink" Target="http://www.linkedin.com/company/spreadsheet123-ltd" TargetMode="External"/><Relationship Id="rId12" Type="http://schemas.openxmlformats.org/officeDocument/2006/relationships/image" Target="../media/image5.png"/><Relationship Id="rId17"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image" Target="../media/image7.png"/><Relationship Id="rId1" Type="http://schemas.openxmlformats.org/officeDocument/2006/relationships/chart" Target="../charts/chart1.xml"/><Relationship Id="rId6" Type="http://schemas.openxmlformats.org/officeDocument/2006/relationships/image" Target="../media/image2.jpeg"/><Relationship Id="rId11" Type="http://schemas.openxmlformats.org/officeDocument/2006/relationships/hyperlink" Target="http://www.facebook.com/spreadsheet123" TargetMode="External"/><Relationship Id="rId5" Type="http://schemas.openxmlformats.org/officeDocument/2006/relationships/image" Target="../media/image1.png"/><Relationship Id="rId15" Type="http://schemas.openxmlformats.org/officeDocument/2006/relationships/hyperlink" Target="https://twitter.com/Spreadsheet123" TargetMode="External"/><Relationship Id="rId10" Type="http://schemas.openxmlformats.org/officeDocument/2006/relationships/image" Target="../media/image4.png"/><Relationship Id="rId4" Type="http://schemas.openxmlformats.org/officeDocument/2006/relationships/hyperlink" Target="http://www.spreadsheet123.com/calculators/credit-card-pay-off.html" TargetMode="External"/><Relationship Id="rId9" Type="http://schemas.openxmlformats.org/officeDocument/2006/relationships/hyperlink" Target="https://plus.google.com/u/0/b/117014028071621729542/117014028071621729542/" TargetMode="External"/><Relationship Id="rId1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hyperlink" Target="#'CC Pay Off Calculator'!D26"/><Relationship Id="rId13" Type="http://schemas.openxmlformats.org/officeDocument/2006/relationships/hyperlink" Target="#'CC Pay Off Calculator'!D32"/><Relationship Id="rId3" Type="http://schemas.openxmlformats.org/officeDocument/2006/relationships/hyperlink" Target="#'CC Pay Off Calculator'!D16"/><Relationship Id="rId7" Type="http://schemas.openxmlformats.org/officeDocument/2006/relationships/hyperlink" Target="#'CC Pay Off Calculator'!D24"/><Relationship Id="rId12" Type="http://schemas.openxmlformats.org/officeDocument/2006/relationships/hyperlink" Target="#'CC Pay Off Calculator'!D36"/><Relationship Id="rId2" Type="http://schemas.openxmlformats.org/officeDocument/2006/relationships/hyperlink" Target="#'CC Pay Off Calculator'!D14"/><Relationship Id="rId1" Type="http://schemas.openxmlformats.org/officeDocument/2006/relationships/hyperlink" Target="#'CC Pay Off Calculator'!D12"/><Relationship Id="rId6" Type="http://schemas.openxmlformats.org/officeDocument/2006/relationships/hyperlink" Target="#'CC Pay Off Calculator'!D22"/><Relationship Id="rId11" Type="http://schemas.openxmlformats.org/officeDocument/2006/relationships/hyperlink" Target="#'CC Pay Off Calculator'!D34"/><Relationship Id="rId5" Type="http://schemas.openxmlformats.org/officeDocument/2006/relationships/hyperlink" Target="#'CC Pay Off Calculator'!D20"/><Relationship Id="rId10" Type="http://schemas.openxmlformats.org/officeDocument/2006/relationships/hyperlink" Target="#'CC Pay Off Calculator'!D30"/><Relationship Id="rId4" Type="http://schemas.openxmlformats.org/officeDocument/2006/relationships/hyperlink" Target="#'CC Pay Off Calculator'!D18"/><Relationship Id="rId9" Type="http://schemas.openxmlformats.org/officeDocument/2006/relationships/hyperlink" Target="#'CC Pay Off Calculator'!D28"/><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5</xdr:col>
      <xdr:colOff>228600</xdr:colOff>
      <xdr:row>5</xdr:row>
      <xdr:rowOff>0</xdr:rowOff>
    </xdr:from>
    <xdr:to>
      <xdr:col>16</xdr:col>
      <xdr:colOff>219075</xdr:colOff>
      <xdr:row>48</xdr:row>
      <xdr:rowOff>161925</xdr:rowOff>
    </xdr:to>
    <xdr:grpSp>
      <xdr:nvGrpSpPr>
        <xdr:cNvPr id="512474" name="Group 1498"/>
        <xdr:cNvGrpSpPr>
          <a:grpSpLocks/>
        </xdr:cNvGrpSpPr>
      </xdr:nvGrpSpPr>
      <xdr:grpSpPr bwMode="auto">
        <a:xfrm>
          <a:off x="3752850" y="1162050"/>
          <a:ext cx="5705475" cy="5057775"/>
          <a:chOff x="383" y="108"/>
          <a:chExt cx="594" cy="531"/>
        </a:xfrm>
      </xdr:grpSpPr>
      <xdr:graphicFrame macro="">
        <xdr:nvGraphicFramePr>
          <xdr:cNvPr id="512428" name="Chart 1"/>
          <xdr:cNvGraphicFramePr>
            <a:graphicFrameLocks/>
          </xdr:cNvGraphicFramePr>
        </xdr:nvGraphicFramePr>
        <xdr:xfrm>
          <a:off x="383" y="108"/>
          <a:ext cx="594" cy="26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12430" name="Chart 2"/>
          <xdr:cNvGraphicFramePr>
            <a:graphicFrameLocks/>
          </xdr:cNvGraphicFramePr>
        </xdr:nvGraphicFramePr>
        <xdr:xfrm>
          <a:off x="383" y="377"/>
          <a:ext cx="290" cy="262"/>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12431" name="Chart 3"/>
          <xdr:cNvGraphicFramePr>
            <a:graphicFrameLocks/>
          </xdr:cNvGraphicFramePr>
        </xdr:nvGraphicFramePr>
        <xdr:xfrm>
          <a:off x="673" y="377"/>
          <a:ext cx="304" cy="262"/>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17</xdr:col>
      <xdr:colOff>66675</xdr:colOff>
      <xdr:row>0</xdr:row>
      <xdr:rowOff>57150</xdr:rowOff>
    </xdr:from>
    <xdr:to>
      <xdr:col>21</xdr:col>
      <xdr:colOff>552450</xdr:colOff>
      <xdr:row>65</xdr:row>
      <xdr:rowOff>161925</xdr:rowOff>
    </xdr:to>
    <xdr:grpSp>
      <xdr:nvGrpSpPr>
        <xdr:cNvPr id="512483" name="Group 1507"/>
        <xdr:cNvGrpSpPr>
          <a:grpSpLocks/>
        </xdr:cNvGrpSpPr>
      </xdr:nvGrpSpPr>
      <xdr:grpSpPr bwMode="auto">
        <a:xfrm>
          <a:off x="9629775" y="57150"/>
          <a:ext cx="3057525" cy="9172575"/>
          <a:chOff x="1011" y="177"/>
          <a:chExt cx="321" cy="963"/>
        </a:xfrm>
      </xdr:grpSpPr>
      <xdr:sp macro="" textlink="">
        <xdr:nvSpPr>
          <xdr:cNvPr id="512454" name="AutoShape 4"/>
          <xdr:cNvSpPr>
            <a:spLocks noChangeArrowheads="1"/>
          </xdr:cNvSpPr>
        </xdr:nvSpPr>
        <xdr:spPr bwMode="auto">
          <a:xfrm>
            <a:off x="1012" y="408"/>
            <a:ext cx="319" cy="159"/>
          </a:xfrm>
          <a:prstGeom prst="roundRect">
            <a:avLst>
              <a:gd name="adj" fmla="val 0"/>
            </a:avLst>
          </a:prstGeom>
          <a:solidFill>
            <a:srgbClr xmlns:mc="http://schemas.openxmlformats.org/markup-compatibility/2006" xmlns:a14="http://schemas.microsoft.com/office/drawing/2010/main" val="F2DCDB" mc:Ignorable="a14" a14:legacySpreadsheetColorIndex="62"/>
          </a:solidFill>
          <a:ln w="9525">
            <a:solidFill>
              <a:srgbClr xmlns:mc="http://schemas.openxmlformats.org/markup-compatibility/2006" xmlns:a14="http://schemas.microsoft.com/office/drawing/2010/main" val="F2DCDB" mc:Ignorable="a14" a14:legacySpreadsheetColorIndex="6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Calibri"/>
              </a:rPr>
              <a:t>Disclaimer:</a:t>
            </a:r>
            <a:r>
              <a:rPr lang="en-GB" sz="850" b="0" i="0" u="none" strike="noStrike" baseline="0">
                <a:solidFill>
                  <a:srgbClr val="000000"/>
                </a:solidFill>
                <a:latin typeface="Calibri"/>
              </a:rPr>
              <a:t> This template is for educational and illustrative purposes only. We do not guarantee the results. Interest of your credit facilities is usually variable and therefore any calculation  may not be exact and appropriate to your financial situation. Use this template at your own risk. You should seek the advice of qualified professionals regarding your Debt and Credit Card Repayments. Spreadsheet123.com will not and can not be held liable for any damages or loss caused by use of this calculator.</a:t>
            </a:r>
          </a:p>
        </xdr:txBody>
      </xdr:sp>
      <xdr:grpSp>
        <xdr:nvGrpSpPr>
          <xdr:cNvPr id="512456" name="Group 1480">
            <a:hlinkClick xmlns:r="http://schemas.openxmlformats.org/officeDocument/2006/relationships" r:id="rId4" tooltip="Write your review about this calculator"/>
          </xdr:cNvPr>
          <xdr:cNvGrpSpPr>
            <a:grpSpLocks/>
          </xdr:cNvGrpSpPr>
        </xdr:nvGrpSpPr>
        <xdr:grpSpPr bwMode="auto">
          <a:xfrm>
            <a:off x="1011" y="177"/>
            <a:ext cx="320" cy="44"/>
            <a:chOff x="791" y="456"/>
            <a:chExt cx="320" cy="45"/>
          </a:xfrm>
        </xdr:grpSpPr>
        <xdr:sp macro="" textlink="">
          <xdr:nvSpPr>
            <xdr:cNvPr id="512457" name="Rectangle 1481"/>
            <xdr:cNvSpPr>
              <a:spLocks noChangeArrowheads="1"/>
            </xdr:cNvSpPr>
          </xdr:nvSpPr>
          <xdr:spPr bwMode="auto">
            <a:xfrm>
              <a:off x="791" y="456"/>
              <a:ext cx="320" cy="45"/>
            </a:xfrm>
            <a:prstGeom prst="rect">
              <a:avLst/>
            </a:prstGeom>
            <a:solidFill>
              <a:srgbClr xmlns:mc="http://schemas.openxmlformats.org/markup-compatibility/2006" xmlns:a14="http://schemas.microsoft.com/office/drawing/2010/main" val="63A907" mc:Ignorable="a14" a14:legacySpreadsheetColorIndex="5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58" name="Rectangle 1482"/>
            <xdr:cNvSpPr>
              <a:spLocks noChangeArrowheads="1"/>
            </xdr:cNvSpPr>
          </xdr:nvSpPr>
          <xdr:spPr bwMode="auto">
            <a:xfrm>
              <a:off x="951" y="464"/>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0" i="0" u="none" strike="noStrike" baseline="0">
                  <a:solidFill>
                    <a:srgbClr val="FFFFFF"/>
                  </a:solidFill>
                  <a:latin typeface="Calibri"/>
                </a:rPr>
                <a:t>Write your review</a:t>
              </a:r>
            </a:p>
          </xdr:txBody>
        </xdr:sp>
        <xdr:pic>
          <xdr:nvPicPr>
            <xdr:cNvPr id="512459" name="Picture 1483" descr="star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5" y="466"/>
              <a:ext cx="133" cy="2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60" name="Group 1484">
            <a:hlinkClick xmlns:r="http://schemas.openxmlformats.org/officeDocument/2006/relationships" r:id="rId4" tooltip="Give a thumb-up to this calculator on your social network"/>
          </xdr:cNvPr>
          <xdr:cNvGrpSpPr>
            <a:grpSpLocks/>
          </xdr:cNvGrpSpPr>
        </xdr:nvGrpSpPr>
        <xdr:grpSpPr bwMode="auto">
          <a:xfrm>
            <a:off x="1011" y="227"/>
            <a:ext cx="320" cy="124"/>
            <a:chOff x="791" y="507"/>
            <a:chExt cx="320" cy="125"/>
          </a:xfrm>
        </xdr:grpSpPr>
        <xdr:sp macro="" textlink="">
          <xdr:nvSpPr>
            <xdr:cNvPr id="512461" name="Rectangle 1485"/>
            <xdr:cNvSpPr>
              <a:spLocks noChangeArrowheads="1"/>
            </xdr:cNvSpPr>
          </xdr:nvSpPr>
          <xdr:spPr bwMode="auto">
            <a:xfrm>
              <a:off x="791" y="507"/>
              <a:ext cx="320" cy="125"/>
            </a:xfrm>
            <a:prstGeom prst="rect">
              <a:avLst/>
            </a:prstGeom>
            <a:solidFill>
              <a:srgbClr xmlns:mc="http://schemas.openxmlformats.org/markup-compatibility/2006" xmlns:a14="http://schemas.microsoft.com/office/drawing/2010/main" val="F7AF32"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62" name="Rectangle 1486"/>
            <xdr:cNvSpPr>
              <a:spLocks noChangeArrowheads="1"/>
            </xdr:cNvSpPr>
          </xdr:nvSpPr>
          <xdr:spPr bwMode="auto">
            <a:xfrm>
              <a:off x="801" y="511"/>
              <a:ext cx="257"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45720" rIns="0" bIns="0" anchor="t" upright="1"/>
            <a:lstStyle/>
            <a:p>
              <a:pPr algn="l" rtl="0">
                <a:defRPr sz="1000"/>
              </a:pPr>
              <a:r>
                <a:rPr lang="en-GB" sz="2200" b="0" i="0" u="none" strike="noStrike" baseline="0">
                  <a:solidFill>
                    <a:srgbClr val="000000"/>
                  </a:solidFill>
                  <a:latin typeface="Calibri"/>
                </a:rPr>
                <a:t>Give a thumb-up...</a:t>
              </a:r>
            </a:p>
          </xdr:txBody>
        </xdr:sp>
        <xdr:sp macro="" textlink="">
          <xdr:nvSpPr>
            <xdr:cNvPr id="512463" name="Rectangle 1487"/>
            <xdr:cNvSpPr>
              <a:spLocks noChangeArrowheads="1"/>
            </xdr:cNvSpPr>
          </xdr:nvSpPr>
          <xdr:spPr bwMode="auto">
            <a:xfrm>
              <a:off x="803" y="549"/>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12464" name="Picture 1488" descr="social_link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 y="554"/>
              <a:ext cx="232" cy="7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65" name="Group 1489"/>
          <xdr:cNvGrpSpPr>
            <a:grpSpLocks/>
          </xdr:cNvGrpSpPr>
        </xdr:nvGrpSpPr>
        <xdr:grpSpPr bwMode="auto">
          <a:xfrm>
            <a:off x="1011" y="357"/>
            <a:ext cx="320" cy="45"/>
            <a:chOff x="791" y="638"/>
            <a:chExt cx="320" cy="45"/>
          </a:xfrm>
        </xdr:grpSpPr>
        <xdr:sp macro="" textlink="">
          <xdr:nvSpPr>
            <xdr:cNvPr id="512466" name="Rectangle 1490"/>
            <xdr:cNvSpPr>
              <a:spLocks noChangeArrowheads="1"/>
            </xdr:cNvSpPr>
          </xdr:nvSpPr>
          <xdr:spPr bwMode="auto">
            <a:xfrm>
              <a:off x="791" y="638"/>
              <a:ext cx="320" cy="45"/>
            </a:xfrm>
            <a:prstGeom prst="rect">
              <a:avLst/>
            </a:prstGeom>
            <a:solidFill>
              <a:srgbClr xmlns:mc="http://schemas.openxmlformats.org/markup-compatibility/2006" xmlns:a14="http://schemas.microsoft.com/office/drawing/2010/main" val="EEEEEE" mc:Ignorable="a14" a14:legacySpreadsheetColorIndex="2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67" name="Rectangle 1491"/>
            <xdr:cNvSpPr>
              <a:spLocks noChangeArrowheads="1"/>
            </xdr:cNvSpPr>
          </xdr:nvSpPr>
          <xdr:spPr bwMode="auto">
            <a:xfrm>
              <a:off x="801" y="646"/>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1" i="0" u="none" strike="noStrike" baseline="0">
                  <a:solidFill>
                    <a:srgbClr val="0F243E"/>
                  </a:solidFill>
                  <a:latin typeface="Calibri"/>
                </a:rPr>
                <a:t>Follow</a:t>
              </a:r>
              <a:r>
                <a:rPr lang="en-GB" sz="1400" b="0" i="0" u="none" strike="noStrike" baseline="0">
                  <a:solidFill>
                    <a:srgbClr val="0F243E"/>
                  </a:solidFill>
                  <a:latin typeface="Calibri"/>
                </a:rPr>
                <a:t> us:</a:t>
              </a:r>
            </a:p>
          </xdr:txBody>
        </xdr:sp>
        <xdr:pic>
          <xdr:nvPicPr>
            <xdr:cNvPr id="512468" name="Picture 1492"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12"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69" name="Picture 1493"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46"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0" name="Picture 1494"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80"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1" name="Picture 1495"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14"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2" name="Picture 1496"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49" y="644"/>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79" name="Group 1503"/>
          <xdr:cNvGrpSpPr>
            <a:grpSpLocks/>
          </xdr:cNvGrpSpPr>
        </xdr:nvGrpSpPr>
        <xdr:grpSpPr bwMode="auto">
          <a:xfrm>
            <a:off x="1013" y="574"/>
            <a:ext cx="319" cy="566"/>
            <a:chOff x="993" y="395"/>
            <a:chExt cx="319" cy="566"/>
          </a:xfrm>
        </xdr:grpSpPr>
        <xdr:sp macro="" textlink="">
          <xdr:nvSpPr>
            <xdr:cNvPr id="512480" name="AutoShape 4"/>
            <xdr:cNvSpPr>
              <a:spLocks noChangeArrowheads="1"/>
            </xdr:cNvSpPr>
          </xdr:nvSpPr>
          <xdr:spPr bwMode="auto">
            <a:xfrm>
              <a:off x="993" y="395"/>
              <a:ext cx="319" cy="566"/>
            </a:xfrm>
            <a:prstGeom prst="roundRect">
              <a:avLst>
                <a:gd name="adj" fmla="val 0"/>
              </a:avLst>
            </a:prstGeom>
            <a:solidFill>
              <a:srgbClr val="FFFFFF"/>
            </a:solidFill>
            <a:ln w="9525">
              <a:solidFill>
                <a:srgbClr xmlns:mc="http://schemas.openxmlformats.org/markup-compatibility/2006" xmlns:a14="http://schemas.microsoft.com/office/drawing/2010/main" val="16365C" mc:Ignorable="a14" a14:legacySpreadsheetColorIndex="59"/>
              </a:solidFill>
              <a:round/>
              <a:headEnd/>
              <a:tailEnd/>
            </a:ln>
            <a:effectLst/>
            <a:extLst>
              <a:ext uri="{AF507438-7753-43E0-B8FC-AC1667EBCBE1}">
                <a14:hiddenEffects xmlns:a14="http://schemas.microsoft.com/office/drawing/2010/main">
                  <a:effectLst>
                    <a:outerShdw dist="88900" dir="2700000" algn="ctr" rotWithShape="0">
                      <a:srgbClr val="254061">
                        <a:alpha val="50000"/>
                      </a:srgbClr>
                    </a:outerShdw>
                  </a:effectLst>
                </a14:hiddenEffects>
              </a:ext>
            </a:extLst>
          </xdr:spPr>
        </xdr:sp>
        <xdr:sp macro="" textlink="">
          <xdr:nvSpPr>
            <xdr:cNvPr id="512481" name="Text Box 866"/>
            <xdr:cNvSpPr txBox="1">
              <a:spLocks noChangeArrowheads="1"/>
            </xdr:cNvSpPr>
          </xdr:nvSpPr>
          <xdr:spPr bwMode="auto">
            <a:xfrm>
              <a:off x="1003" y="405"/>
              <a:ext cx="297" cy="5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en-GB" sz="1100" b="0" i="0" u="none" strike="noStrike" baseline="0">
                  <a:solidFill>
                    <a:srgbClr val="000000"/>
                  </a:solidFill>
                  <a:latin typeface="Calibri"/>
                </a:rPr>
                <a:t>This </a:t>
              </a:r>
              <a:r>
                <a:rPr lang="en-GB" sz="1100" b="1" i="0" u="none" strike="noStrike" baseline="0">
                  <a:solidFill>
                    <a:srgbClr val="000000"/>
                  </a:solidFill>
                  <a:latin typeface="Calibri"/>
                </a:rPr>
                <a:t>Credit card Pay Off Calculator </a:t>
              </a:r>
              <a:r>
                <a:rPr lang="en-GB" sz="1100" b="0" i="0" u="none" strike="noStrike" baseline="0">
                  <a:solidFill>
                    <a:srgbClr val="000000"/>
                  </a:solidFill>
                  <a:latin typeface="Calibri"/>
                </a:rPr>
                <a:t>can help you to solve for a </a:t>
              </a:r>
              <a:r>
                <a:rPr lang="en-GB" sz="1100" b="1" i="0" u="none" strike="noStrike" baseline="0">
                  <a:solidFill>
                    <a:srgbClr val="000000"/>
                  </a:solidFill>
                  <a:latin typeface="Calibri"/>
                </a:rPr>
                <a:t>minimum payments</a:t>
              </a:r>
              <a:r>
                <a:rPr lang="en-GB" sz="1100" b="0" i="0" u="none" strike="noStrike" baseline="0">
                  <a:solidFill>
                    <a:srgbClr val="000000"/>
                  </a:solidFill>
                  <a:latin typeface="Calibri"/>
                </a:rPr>
                <a:t>, </a:t>
              </a:r>
              <a:r>
                <a:rPr lang="en-GB" sz="1100" b="1" i="0" u="none" strike="noStrike" baseline="0">
                  <a:solidFill>
                    <a:srgbClr val="000000"/>
                  </a:solidFill>
                  <a:latin typeface="Calibri"/>
                </a:rPr>
                <a:t>minimum plus interest </a:t>
              </a:r>
              <a:r>
                <a:rPr lang="en-GB" sz="1100" b="0" i="0" u="none" strike="noStrike" baseline="0">
                  <a:solidFill>
                    <a:srgbClr val="000000"/>
                  </a:solidFill>
                  <a:latin typeface="Calibri"/>
                </a:rPr>
                <a:t>payments and at last </a:t>
              </a:r>
              <a:r>
                <a:rPr lang="en-GB" sz="1100" b="1" i="0" u="none" strike="noStrike" baseline="0">
                  <a:solidFill>
                    <a:srgbClr val="000000"/>
                  </a:solidFill>
                  <a:latin typeface="Calibri"/>
                </a:rPr>
                <a:t>minimum plus interest with additional monthly payments</a:t>
              </a:r>
              <a:r>
                <a:rPr lang="en-GB" sz="1100" b="0" i="0" u="none" strike="noStrike" baseline="0">
                  <a:solidFill>
                    <a:srgbClr val="000000"/>
                  </a:solidFill>
                  <a:latin typeface="Calibri"/>
                </a:rPr>
                <a:t>. It will also help to see the effect of the PPI on the balance of the credit as well as its interest. </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Credit card calculator uses </a:t>
              </a:r>
              <a:r>
                <a:rPr lang="en-GB" sz="1100" b="1" i="0" u="none" strike="noStrike" baseline="0">
                  <a:solidFill>
                    <a:srgbClr val="000000"/>
                  </a:solidFill>
                  <a:latin typeface="Calibri"/>
                </a:rPr>
                <a:t>two line credit </a:t>
              </a:r>
              <a:r>
                <a:rPr lang="en-GB" sz="1100" b="0" i="0" u="none" strike="noStrike" baseline="0">
                  <a:solidFill>
                    <a:srgbClr val="000000"/>
                  </a:solidFill>
                  <a:latin typeface="Calibri"/>
                </a:rPr>
                <a:t>for a </a:t>
              </a:r>
              <a:r>
                <a:rPr lang="en-GB" sz="1100" b="1" i="0" u="none" strike="noStrike" baseline="0">
                  <a:solidFill>
                    <a:srgbClr val="000000"/>
                  </a:solidFill>
                  <a:latin typeface="Calibri"/>
                </a:rPr>
                <a:t>balance on purchases </a:t>
              </a:r>
              <a:r>
                <a:rPr lang="en-GB" sz="1100" b="0" i="0" u="none" strike="noStrike" baseline="0">
                  <a:solidFill>
                    <a:srgbClr val="000000"/>
                  </a:solidFill>
                  <a:latin typeface="Calibri"/>
                </a:rPr>
                <a:t>and </a:t>
              </a:r>
              <a:r>
                <a:rPr lang="en-GB" sz="1100" b="1" i="0" u="none" strike="noStrike" baseline="0">
                  <a:solidFill>
                    <a:srgbClr val="000000"/>
                  </a:solidFill>
                  <a:latin typeface="Calibri"/>
                </a:rPr>
                <a:t>withdrawn cash balances</a:t>
              </a:r>
              <a:r>
                <a:rPr lang="en-GB" sz="1100" b="0" i="0" u="none" strike="noStrike" baseline="0">
                  <a:solidFill>
                    <a:srgbClr val="000000"/>
                  </a:solidFill>
                  <a:latin typeface="Calibri"/>
                </a:rPr>
                <a:t> that is charged at higher interest rates when used. </a:t>
              </a:r>
            </a:p>
            <a:p>
              <a:pPr algn="l" rtl="0">
                <a:defRPr sz="1000"/>
              </a:pPr>
              <a:r>
                <a:rPr lang="en-GB" sz="1100" b="0" i="0" u="none" strike="noStrike" baseline="0">
                  <a:solidFill>
                    <a:srgbClr val="000000"/>
                  </a:solidFill>
                  <a:latin typeface="Calibri"/>
                </a:rPr>
                <a:t>Use of two line credit method helps to understand and makes more clear the techniques of allocation for the principal payments on this two lines of outstanding balance. </a:t>
              </a:r>
            </a:p>
            <a:p>
              <a:pPr algn="l" rtl="0">
                <a:defRPr sz="1000"/>
              </a:pPr>
              <a:endParaRPr lang="en-GB" sz="1100" b="0" i="0" u="none" strike="noStrike" baseline="0">
                <a:solidFill>
                  <a:srgbClr val="000000"/>
                </a:solidFill>
                <a:latin typeface="Calibri"/>
              </a:endParaRPr>
            </a:p>
            <a:p>
              <a:pPr algn="l" rtl="0">
                <a:defRPr sz="1000"/>
              </a:pPr>
              <a:r>
                <a:rPr lang="en-GB" sz="1100" b="1" i="0" u="none" strike="noStrike" baseline="0">
                  <a:solidFill>
                    <a:srgbClr val="000000"/>
                  </a:solidFill>
                  <a:latin typeface="Calibri"/>
                </a:rPr>
                <a:t>Attention:</a:t>
              </a:r>
            </a:p>
            <a:p>
              <a:pPr algn="l" rtl="0">
                <a:defRPr sz="1000"/>
              </a:pPr>
              <a:r>
                <a:rPr lang="en-GB" sz="1100" b="0" i="0" u="none" strike="noStrike" baseline="0">
                  <a:solidFill>
                    <a:srgbClr val="000000"/>
                  </a:solidFill>
                  <a:latin typeface="Calibri"/>
                </a:rPr>
                <a:t>The calculator can only solve with a fixed interest rates and it does not take in to account any changes in interest, market fluctuation, late payments, fees and charges and changes in your financial circumstances or any expenditure off your credit card, therefore all calculations are an estimates. Calculation of the actual interest is usually based on the average daily balance, which is multiplied by a constant factor to give an interest charge.</a:t>
              </a:r>
            </a:p>
          </xdr:txBody>
        </xdr:sp>
      </xdr:grpSp>
    </xdr:grpSp>
    <xdr:clientData/>
  </xdr:twoCellAnchor>
  <xdr:twoCellAnchor editAs="oneCell">
    <xdr:from>
      <xdr:col>13</xdr:col>
      <xdr:colOff>514350</xdr:colOff>
      <xdr:row>0</xdr:row>
      <xdr:rowOff>28575</xdr:rowOff>
    </xdr:from>
    <xdr:to>
      <xdr:col>16</xdr:col>
      <xdr:colOff>304800</xdr:colOff>
      <xdr:row>0</xdr:row>
      <xdr:rowOff>409575</xdr:rowOff>
    </xdr:to>
    <xdr:pic>
      <xdr:nvPicPr>
        <xdr:cNvPr id="512484" name="Picture 43" descr="white-logo"/>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84860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 name="Left Arrow 3"/>
        <xdr:cNvSpPr/>
      </xdr:nvSpPr>
      <xdr:spPr>
        <a:xfrm>
          <a:off x="228600" y="69532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323850</xdr:colOff>
      <xdr:row>0</xdr:row>
      <xdr:rowOff>28575</xdr:rowOff>
    </xdr:from>
    <xdr:to>
      <xdr:col>8</xdr:col>
      <xdr:colOff>2343150</xdr:colOff>
      <xdr:row>1</xdr:row>
      <xdr:rowOff>114300</xdr:rowOff>
    </xdr:to>
    <xdr:pic>
      <xdr:nvPicPr>
        <xdr:cNvPr id="154096"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2</xdr:row>
      <xdr:rowOff>47625</xdr:rowOff>
    </xdr:from>
    <xdr:to>
      <xdr:col>0</xdr:col>
      <xdr:colOff>409575</xdr:colOff>
      <xdr:row>2</xdr:row>
      <xdr:rowOff>171450</xdr:rowOff>
    </xdr:to>
    <xdr:sp macro="" textlink="">
      <xdr:nvSpPr>
        <xdr:cNvPr id="2" name="Left Arrow 3"/>
        <xdr:cNvSpPr/>
      </xdr:nvSpPr>
      <xdr:spPr>
        <a:xfrm>
          <a:off x="485775" y="6762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3</xdr:row>
      <xdr:rowOff>47625</xdr:rowOff>
    </xdr:from>
    <xdr:to>
      <xdr:col>0</xdr:col>
      <xdr:colOff>657225</xdr:colOff>
      <xdr:row>3</xdr:row>
      <xdr:rowOff>171450</xdr:rowOff>
    </xdr:to>
    <xdr:sp macro="" textlink="">
      <xdr:nvSpPr>
        <xdr:cNvPr id="4" name="Left Arrow 3"/>
        <xdr:cNvSpPr/>
      </xdr:nvSpPr>
      <xdr:spPr>
        <a:xfrm>
          <a:off x="485775" y="6762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571500</xdr:colOff>
      <xdr:row>6</xdr:row>
      <xdr:rowOff>38100</xdr:rowOff>
    </xdr:from>
    <xdr:to>
      <xdr:col>8</xdr:col>
      <xdr:colOff>742950</xdr:colOff>
      <xdr:row>6</xdr:row>
      <xdr:rowOff>161925</xdr:rowOff>
    </xdr:to>
    <xdr:sp macro="" textlink="">
      <xdr:nvSpPr>
        <xdr:cNvPr id="5" name="Left Arrow 4">
          <a:hlinkClick xmlns:r="http://schemas.openxmlformats.org/officeDocument/2006/relationships" r:id="rId1" tooltip="BACK"/>
        </xdr:cNvPr>
        <xdr:cNvSpPr/>
      </xdr:nvSpPr>
      <xdr:spPr>
        <a:xfrm>
          <a:off x="7353300" y="10858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581025</xdr:colOff>
      <xdr:row>10</xdr:row>
      <xdr:rowOff>38100</xdr:rowOff>
    </xdr:from>
    <xdr:to>
      <xdr:col>8</xdr:col>
      <xdr:colOff>752475</xdr:colOff>
      <xdr:row>10</xdr:row>
      <xdr:rowOff>161925</xdr:rowOff>
    </xdr:to>
    <xdr:sp macro="" textlink="">
      <xdr:nvSpPr>
        <xdr:cNvPr id="6" name="Left Arrow 5">
          <a:hlinkClick xmlns:r="http://schemas.openxmlformats.org/officeDocument/2006/relationships" r:id="rId2" tooltip="BACK"/>
        </xdr:cNvPr>
        <xdr:cNvSpPr/>
      </xdr:nvSpPr>
      <xdr:spPr>
        <a:xfrm>
          <a:off x="7362825" y="22860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14</xdr:row>
      <xdr:rowOff>28575</xdr:rowOff>
    </xdr:from>
    <xdr:to>
      <xdr:col>8</xdr:col>
      <xdr:colOff>762000</xdr:colOff>
      <xdr:row>14</xdr:row>
      <xdr:rowOff>152400</xdr:rowOff>
    </xdr:to>
    <xdr:sp macro="" textlink="">
      <xdr:nvSpPr>
        <xdr:cNvPr id="7" name="Left Arrow 6">
          <a:hlinkClick xmlns:r="http://schemas.openxmlformats.org/officeDocument/2006/relationships" r:id="rId3" tooltip="BACK"/>
        </xdr:cNvPr>
        <xdr:cNvSpPr/>
      </xdr:nvSpPr>
      <xdr:spPr>
        <a:xfrm>
          <a:off x="7372350" y="41719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17</xdr:row>
      <xdr:rowOff>38100</xdr:rowOff>
    </xdr:from>
    <xdr:to>
      <xdr:col>8</xdr:col>
      <xdr:colOff>762000</xdr:colOff>
      <xdr:row>17</xdr:row>
      <xdr:rowOff>161925</xdr:rowOff>
    </xdr:to>
    <xdr:sp macro="" textlink="">
      <xdr:nvSpPr>
        <xdr:cNvPr id="8" name="Left Arrow 7">
          <a:hlinkClick xmlns:r="http://schemas.openxmlformats.org/officeDocument/2006/relationships" r:id="rId4" tooltip="BACK"/>
        </xdr:cNvPr>
        <xdr:cNvSpPr/>
      </xdr:nvSpPr>
      <xdr:spPr>
        <a:xfrm>
          <a:off x="7372350" y="57150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20</xdr:row>
      <xdr:rowOff>28575</xdr:rowOff>
    </xdr:from>
    <xdr:to>
      <xdr:col>8</xdr:col>
      <xdr:colOff>762000</xdr:colOff>
      <xdr:row>20</xdr:row>
      <xdr:rowOff>152400</xdr:rowOff>
    </xdr:to>
    <xdr:sp macro="" textlink="">
      <xdr:nvSpPr>
        <xdr:cNvPr id="9" name="Left Arrow 8">
          <a:hlinkClick xmlns:r="http://schemas.openxmlformats.org/officeDocument/2006/relationships" r:id="rId5" tooltip="BACK"/>
        </xdr:cNvPr>
        <xdr:cNvSpPr/>
      </xdr:nvSpPr>
      <xdr:spPr>
        <a:xfrm>
          <a:off x="7372350" y="648652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23</xdr:row>
      <xdr:rowOff>38100</xdr:rowOff>
    </xdr:from>
    <xdr:to>
      <xdr:col>8</xdr:col>
      <xdr:colOff>771525</xdr:colOff>
      <xdr:row>23</xdr:row>
      <xdr:rowOff>161925</xdr:rowOff>
    </xdr:to>
    <xdr:sp macro="" textlink="">
      <xdr:nvSpPr>
        <xdr:cNvPr id="10" name="Left Arrow 9">
          <a:hlinkClick xmlns:r="http://schemas.openxmlformats.org/officeDocument/2006/relationships" r:id="rId6" tooltip="BACK"/>
        </xdr:cNvPr>
        <xdr:cNvSpPr/>
      </xdr:nvSpPr>
      <xdr:spPr>
        <a:xfrm>
          <a:off x="7381875" y="85915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26</xdr:row>
      <xdr:rowOff>28575</xdr:rowOff>
    </xdr:from>
    <xdr:to>
      <xdr:col>8</xdr:col>
      <xdr:colOff>771525</xdr:colOff>
      <xdr:row>26</xdr:row>
      <xdr:rowOff>152400</xdr:rowOff>
    </xdr:to>
    <xdr:sp macro="" textlink="">
      <xdr:nvSpPr>
        <xdr:cNvPr id="11" name="Left Arrow 10">
          <a:hlinkClick xmlns:r="http://schemas.openxmlformats.org/officeDocument/2006/relationships" r:id="rId7" tooltip="BACK"/>
        </xdr:cNvPr>
        <xdr:cNvSpPr/>
      </xdr:nvSpPr>
      <xdr:spPr>
        <a:xfrm>
          <a:off x="7381875" y="106965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29</xdr:row>
      <xdr:rowOff>38100</xdr:rowOff>
    </xdr:from>
    <xdr:to>
      <xdr:col>8</xdr:col>
      <xdr:colOff>771525</xdr:colOff>
      <xdr:row>29</xdr:row>
      <xdr:rowOff>161925</xdr:rowOff>
    </xdr:to>
    <xdr:sp macro="" textlink="">
      <xdr:nvSpPr>
        <xdr:cNvPr id="12" name="Left Arrow 11">
          <a:hlinkClick xmlns:r="http://schemas.openxmlformats.org/officeDocument/2006/relationships" r:id="rId8" tooltip="BACK"/>
        </xdr:cNvPr>
        <xdr:cNvSpPr/>
      </xdr:nvSpPr>
      <xdr:spPr>
        <a:xfrm>
          <a:off x="7381875" y="123444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609600</xdr:colOff>
      <xdr:row>32</xdr:row>
      <xdr:rowOff>28575</xdr:rowOff>
    </xdr:from>
    <xdr:to>
      <xdr:col>8</xdr:col>
      <xdr:colOff>781050</xdr:colOff>
      <xdr:row>32</xdr:row>
      <xdr:rowOff>152400</xdr:rowOff>
    </xdr:to>
    <xdr:sp macro="" textlink="">
      <xdr:nvSpPr>
        <xdr:cNvPr id="13" name="Left Arrow 12">
          <a:hlinkClick xmlns:r="http://schemas.openxmlformats.org/officeDocument/2006/relationships" r:id="rId9" tooltip="BACK"/>
        </xdr:cNvPr>
        <xdr:cNvSpPr/>
      </xdr:nvSpPr>
      <xdr:spPr>
        <a:xfrm>
          <a:off x="7391400" y="138588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35</xdr:row>
      <xdr:rowOff>28575</xdr:rowOff>
    </xdr:from>
    <xdr:to>
      <xdr:col>8</xdr:col>
      <xdr:colOff>790575</xdr:colOff>
      <xdr:row>35</xdr:row>
      <xdr:rowOff>152400</xdr:rowOff>
    </xdr:to>
    <xdr:sp macro="" textlink="">
      <xdr:nvSpPr>
        <xdr:cNvPr id="14" name="Left Arrow 13">
          <a:hlinkClick xmlns:r="http://schemas.openxmlformats.org/officeDocument/2006/relationships" r:id="rId10" tooltip="BACK"/>
        </xdr:cNvPr>
        <xdr:cNvSpPr/>
      </xdr:nvSpPr>
      <xdr:spPr>
        <a:xfrm>
          <a:off x="7400925" y="159258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41</xdr:row>
      <xdr:rowOff>38100</xdr:rowOff>
    </xdr:from>
    <xdr:to>
      <xdr:col>8</xdr:col>
      <xdr:colOff>790575</xdr:colOff>
      <xdr:row>41</xdr:row>
      <xdr:rowOff>161925</xdr:rowOff>
    </xdr:to>
    <xdr:sp macro="" textlink="">
      <xdr:nvSpPr>
        <xdr:cNvPr id="15" name="Left Arrow 14">
          <a:hlinkClick xmlns:r="http://schemas.openxmlformats.org/officeDocument/2006/relationships" r:id="rId11" tooltip="BACK"/>
        </xdr:cNvPr>
        <xdr:cNvSpPr/>
      </xdr:nvSpPr>
      <xdr:spPr>
        <a:xfrm>
          <a:off x="7400925" y="172878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45</xdr:row>
      <xdr:rowOff>38100</xdr:rowOff>
    </xdr:from>
    <xdr:to>
      <xdr:col>8</xdr:col>
      <xdr:colOff>790575</xdr:colOff>
      <xdr:row>45</xdr:row>
      <xdr:rowOff>161925</xdr:rowOff>
    </xdr:to>
    <xdr:sp macro="" textlink="">
      <xdr:nvSpPr>
        <xdr:cNvPr id="16" name="Left Arrow 15">
          <a:hlinkClick xmlns:r="http://schemas.openxmlformats.org/officeDocument/2006/relationships" r:id="rId12" tooltip="BACK"/>
        </xdr:cNvPr>
        <xdr:cNvSpPr/>
      </xdr:nvSpPr>
      <xdr:spPr>
        <a:xfrm>
          <a:off x="7400925" y="190785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38</xdr:row>
      <xdr:rowOff>28575</xdr:rowOff>
    </xdr:from>
    <xdr:to>
      <xdr:col>8</xdr:col>
      <xdr:colOff>790575</xdr:colOff>
      <xdr:row>38</xdr:row>
      <xdr:rowOff>152400</xdr:rowOff>
    </xdr:to>
    <xdr:sp macro="" textlink="">
      <xdr:nvSpPr>
        <xdr:cNvPr id="17" name="Left Arrow 16">
          <a:hlinkClick xmlns:r="http://schemas.openxmlformats.org/officeDocument/2006/relationships" r:id="rId13" tooltip="BACK"/>
        </xdr:cNvPr>
        <xdr:cNvSpPr/>
      </xdr:nvSpPr>
      <xdr:spPr>
        <a:xfrm>
          <a:off x="7400925" y="159258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6</xdr:col>
      <xdr:colOff>828675</xdr:colOff>
      <xdr:row>0</xdr:row>
      <xdr:rowOff>28575</xdr:rowOff>
    </xdr:from>
    <xdr:to>
      <xdr:col>8</xdr:col>
      <xdr:colOff>828675</xdr:colOff>
      <xdr:row>0</xdr:row>
      <xdr:rowOff>409575</xdr:rowOff>
    </xdr:to>
    <xdr:pic>
      <xdr:nvPicPr>
        <xdr:cNvPr id="648392" name="Picture 43" descr="white-logo"/>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9150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n.wikipedia.org/wiki/Credit_card_interest" TargetMode="External"/><Relationship Id="rId2" Type="http://schemas.openxmlformats.org/officeDocument/2006/relationships/hyperlink" Target="http://en.wikipedia.org/wiki/Payment_protection_insurance" TargetMode="External"/><Relationship Id="rId1" Type="http://schemas.openxmlformats.org/officeDocument/2006/relationships/hyperlink" Target="http://www.spreadsheet123.com/ExcelArticles/creditcard-debt-payoff-tips.htm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23"/>
  <sheetViews>
    <sheetView showGridLines="0" tabSelected="1" zoomScaleNormal="95" workbookViewId="0">
      <selection activeCell="AA45" sqref="AA45"/>
    </sheetView>
  </sheetViews>
  <sheetFormatPr defaultRowHeight="15" x14ac:dyDescent="0.25"/>
  <cols>
    <col min="1" max="1" width="4.28515625" style="1" customWidth="1"/>
    <col min="2" max="2" width="20.28515625" style="1" customWidth="1"/>
    <col min="3" max="3" width="10" style="1" customWidth="1"/>
    <col min="4" max="6" width="9.140625" style="1"/>
    <col min="7" max="7" width="3.7109375" style="1" customWidth="1"/>
    <col min="8" max="8" width="9.85546875" style="1" customWidth="1"/>
    <col min="9" max="9" width="9.140625" style="1"/>
    <col min="10" max="10" width="3.7109375" style="1" customWidth="1"/>
    <col min="11" max="11" width="3.28515625" style="1" customWidth="1"/>
    <col min="12" max="13" width="9.140625" style="1"/>
    <col min="14" max="14" width="10.28515625" style="1" customWidth="1"/>
    <col min="15" max="16" width="9.140625" style="1"/>
    <col min="17" max="17" width="4.85546875" style="1" customWidth="1"/>
    <col min="18" max="19" width="9.140625" style="1"/>
    <col min="20" max="20" width="9.140625" style="4"/>
    <col min="21" max="21" width="11.140625" style="4" bestFit="1" customWidth="1"/>
    <col min="22" max="16384" width="9.140625" style="1"/>
  </cols>
  <sheetData>
    <row r="1" spans="1:21" ht="35.1" customHeight="1" x14ac:dyDescent="0.25">
      <c r="A1" s="87" t="s">
        <v>14</v>
      </c>
      <c r="B1" s="88"/>
      <c r="C1" s="88"/>
      <c r="D1" s="88"/>
      <c r="E1" s="88"/>
      <c r="F1" s="88"/>
      <c r="G1" s="88"/>
      <c r="H1" s="88"/>
      <c r="I1" s="88"/>
      <c r="J1" s="88"/>
      <c r="K1" s="88"/>
      <c r="L1" s="88"/>
      <c r="M1" s="88"/>
      <c r="N1" s="88"/>
      <c r="O1" s="88"/>
      <c r="P1" s="88"/>
      <c r="Q1" s="89"/>
    </row>
    <row r="2" spans="1:21" ht="18" customHeight="1" x14ac:dyDescent="0.25">
      <c r="B2" s="9" t="s">
        <v>15</v>
      </c>
      <c r="Q2" s="86" t="str">
        <f ca="1">"© "&amp;YEAR(TODAY())&amp;" Spreadsheet123 LTD. All rights reserved"</f>
        <v>© 2014 Spreadsheet123 LTD. All rights reserved</v>
      </c>
    </row>
    <row r="3" spans="1:21" ht="18" customHeight="1" x14ac:dyDescent="0.25">
      <c r="A3" s="9"/>
      <c r="B3" s="9" t="s">
        <v>16</v>
      </c>
      <c r="C3" s="9"/>
      <c r="D3" s="9"/>
      <c r="E3" s="9"/>
      <c r="F3" s="9"/>
      <c r="G3" s="9"/>
      <c r="H3" s="9"/>
      <c r="I3" s="138"/>
      <c r="J3" s="138"/>
      <c r="K3" s="138"/>
      <c r="L3" s="138"/>
      <c r="M3" s="138"/>
      <c r="N3" s="138"/>
      <c r="O3" s="138"/>
      <c r="P3" s="138"/>
      <c r="Q3" s="139"/>
    </row>
    <row r="4" spans="1:21" ht="18" customHeight="1" x14ac:dyDescent="0.25">
      <c r="A4" s="15"/>
      <c r="B4" s="15"/>
      <c r="C4" s="15"/>
      <c r="D4" s="15"/>
      <c r="E4" s="15"/>
      <c r="F4" s="15"/>
      <c r="G4" s="15"/>
      <c r="H4" s="16"/>
      <c r="I4" s="15"/>
      <c r="J4" s="15"/>
      <c r="K4" s="15"/>
      <c r="L4" s="15"/>
      <c r="M4" s="15"/>
      <c r="N4" s="15"/>
      <c r="O4" s="15"/>
      <c r="P4" s="15"/>
      <c r="Q4" s="15"/>
    </row>
    <row r="5" spans="1:21" s="3" customFormat="1" ht="3" customHeight="1" x14ac:dyDescent="0.25">
      <c r="A5" s="45"/>
      <c r="B5" s="45"/>
      <c r="C5" s="45"/>
      <c r="D5" s="45"/>
      <c r="E5" s="45"/>
      <c r="F5" s="45"/>
      <c r="G5" s="45"/>
      <c r="H5" s="45"/>
      <c r="I5" s="45"/>
      <c r="J5" s="45"/>
      <c r="K5" s="45"/>
      <c r="L5" s="45"/>
      <c r="M5" s="45"/>
      <c r="N5" s="45"/>
      <c r="O5" s="45"/>
      <c r="P5" s="45"/>
      <c r="Q5" s="45"/>
      <c r="R5" s="12"/>
      <c r="T5" s="8"/>
      <c r="U5" s="8"/>
    </row>
    <row r="6" spans="1:21" s="3" customFormat="1" ht="17.25" x14ac:dyDescent="0.3">
      <c r="A6" s="145" t="s">
        <v>20</v>
      </c>
      <c r="B6" s="145"/>
      <c r="C6" s="145"/>
      <c r="D6" s="145"/>
      <c r="E6" s="145"/>
      <c r="F6" s="45"/>
      <c r="G6" s="45"/>
      <c r="H6" s="45"/>
      <c r="I6" s="45"/>
      <c r="J6" s="45"/>
      <c r="K6" s="45"/>
      <c r="L6" s="45"/>
      <c r="M6" s="45"/>
      <c r="N6" s="45"/>
      <c r="O6" s="45"/>
      <c r="P6" s="45"/>
      <c r="Q6" s="45"/>
      <c r="R6" s="12"/>
      <c r="T6" s="8"/>
      <c r="U6" s="8"/>
    </row>
    <row r="7" spans="1:21" s="3" customFormat="1" ht="3" customHeight="1" x14ac:dyDescent="0.25">
      <c r="A7" s="45"/>
      <c r="B7" s="45"/>
      <c r="C7" s="45"/>
      <c r="D7" s="45"/>
      <c r="E7" s="45"/>
      <c r="F7" s="45"/>
      <c r="G7" s="45"/>
      <c r="H7" s="45"/>
      <c r="I7" s="45"/>
      <c r="J7" s="45"/>
      <c r="K7" s="45"/>
      <c r="L7" s="45"/>
      <c r="M7" s="45"/>
      <c r="N7" s="45"/>
      <c r="O7" s="45"/>
      <c r="P7" s="45"/>
      <c r="Q7" s="45"/>
      <c r="R7" s="12"/>
      <c r="T7" s="8"/>
      <c r="U7" s="8"/>
    </row>
    <row r="8" spans="1:21" x14ac:dyDescent="0.25">
      <c r="A8" s="144" t="s">
        <v>2</v>
      </c>
      <c r="B8" s="144"/>
      <c r="C8" s="144"/>
      <c r="D8" s="142">
        <v>40501</v>
      </c>
      <c r="E8" s="143"/>
      <c r="F8" s="46"/>
      <c r="G8" s="46"/>
      <c r="H8" s="47"/>
      <c r="I8" s="47"/>
      <c r="J8" s="45"/>
      <c r="K8" s="45"/>
      <c r="L8" s="45"/>
      <c r="M8" s="45"/>
      <c r="N8" s="45"/>
      <c r="O8" s="45"/>
      <c r="P8" s="45"/>
      <c r="Q8" s="45"/>
      <c r="R8" s="13"/>
    </row>
    <row r="9" spans="1:21" ht="3" customHeight="1" x14ac:dyDescent="0.25">
      <c r="A9" s="132"/>
      <c r="B9" s="132"/>
      <c r="C9" s="132"/>
      <c r="D9" s="79"/>
      <c r="E9" s="79"/>
      <c r="F9" s="46"/>
      <c r="G9" s="46"/>
      <c r="H9" s="47"/>
      <c r="I9" s="47"/>
      <c r="J9" s="45"/>
      <c r="K9" s="45"/>
      <c r="L9" s="45"/>
      <c r="M9" s="45"/>
      <c r="N9" s="45"/>
      <c r="O9" s="45"/>
      <c r="P9" s="45"/>
      <c r="Q9" s="45"/>
      <c r="R9" s="13"/>
    </row>
    <row r="10" spans="1:21" x14ac:dyDescent="0.25">
      <c r="A10" s="128" t="s">
        <v>19</v>
      </c>
      <c r="B10" s="128"/>
      <c r="C10" s="128"/>
      <c r="D10" s="140">
        <v>5000</v>
      </c>
      <c r="E10" s="141"/>
      <c r="F10" s="48"/>
      <c r="G10" s="46"/>
      <c r="H10" s="47"/>
      <c r="I10" s="47"/>
      <c r="J10" s="45"/>
      <c r="K10" s="45"/>
      <c r="L10" s="45"/>
      <c r="M10" s="45"/>
      <c r="N10" s="45"/>
      <c r="O10" s="45"/>
      <c r="P10" s="45"/>
      <c r="Q10" s="45"/>
      <c r="R10" s="13"/>
    </row>
    <row r="11" spans="1:21" ht="3" customHeight="1" x14ac:dyDescent="0.25">
      <c r="A11" s="132"/>
      <c r="B11" s="132"/>
      <c r="C11" s="132"/>
      <c r="D11" s="80"/>
      <c r="E11" s="80"/>
      <c r="F11" s="45"/>
      <c r="G11" s="45"/>
      <c r="H11" s="49"/>
      <c r="I11" s="49"/>
      <c r="J11" s="45"/>
      <c r="K11" s="45"/>
      <c r="L11" s="45"/>
      <c r="M11" s="45"/>
      <c r="N11" s="45"/>
      <c r="O11" s="45"/>
      <c r="P11" s="45"/>
      <c r="Q11" s="45"/>
      <c r="R11" s="13"/>
    </row>
    <row r="12" spans="1:21" x14ac:dyDescent="0.25">
      <c r="A12" s="128" t="s">
        <v>62</v>
      </c>
      <c r="B12" s="128"/>
      <c r="C12" s="128"/>
      <c r="D12" s="140">
        <v>3200</v>
      </c>
      <c r="E12" s="141"/>
      <c r="F12" s="48"/>
      <c r="G12" s="48"/>
      <c r="H12" s="50"/>
      <c r="I12" s="50"/>
      <c r="J12" s="45"/>
      <c r="K12" s="45"/>
      <c r="L12" s="45"/>
      <c r="M12" s="45"/>
      <c r="N12" s="45"/>
      <c r="O12" s="45"/>
      <c r="P12" s="45"/>
      <c r="Q12" s="45"/>
      <c r="R12" s="13"/>
    </row>
    <row r="13" spans="1:21" ht="3" customHeight="1" x14ac:dyDescent="0.25">
      <c r="A13" s="132"/>
      <c r="B13" s="132"/>
      <c r="C13" s="132"/>
      <c r="D13" s="81"/>
      <c r="E13" s="81"/>
      <c r="F13" s="51"/>
      <c r="G13" s="51"/>
      <c r="H13" s="49"/>
      <c r="I13" s="49"/>
      <c r="J13" s="45"/>
      <c r="K13" s="45"/>
      <c r="L13" s="45"/>
      <c r="M13" s="45"/>
      <c r="N13" s="45"/>
      <c r="O13" s="45"/>
      <c r="P13" s="45"/>
      <c r="Q13" s="45"/>
      <c r="R13" s="13"/>
    </row>
    <row r="14" spans="1:21" x14ac:dyDescent="0.25">
      <c r="A14" s="128" t="s">
        <v>3</v>
      </c>
      <c r="B14" s="128"/>
      <c r="C14" s="128"/>
      <c r="D14" s="140">
        <v>0</v>
      </c>
      <c r="E14" s="141"/>
      <c r="F14" s="48"/>
      <c r="G14" s="48"/>
      <c r="H14" s="50"/>
      <c r="I14" s="50"/>
      <c r="J14" s="45"/>
      <c r="K14" s="45"/>
      <c r="L14" s="45"/>
      <c r="M14" s="45"/>
      <c r="N14" s="45"/>
      <c r="O14" s="45"/>
      <c r="P14" s="45"/>
      <c r="Q14" s="45"/>
      <c r="R14" s="13"/>
    </row>
    <row r="15" spans="1:21" ht="3" customHeight="1" x14ac:dyDescent="0.25">
      <c r="A15" s="132"/>
      <c r="B15" s="132"/>
      <c r="C15" s="132"/>
      <c r="D15" s="81"/>
      <c r="E15" s="82"/>
      <c r="F15" s="52"/>
      <c r="G15" s="52"/>
      <c r="H15" s="45"/>
      <c r="I15" s="45"/>
      <c r="J15" s="45"/>
      <c r="K15" s="45"/>
      <c r="L15" s="45"/>
      <c r="M15" s="45"/>
      <c r="N15" s="45"/>
      <c r="O15" s="45"/>
      <c r="P15" s="45"/>
      <c r="Q15" s="45"/>
      <c r="R15" s="13"/>
    </row>
    <row r="16" spans="1:21" x14ac:dyDescent="0.25">
      <c r="A16" s="128" t="s">
        <v>4</v>
      </c>
      <c r="B16" s="128"/>
      <c r="C16" s="128"/>
      <c r="D16" s="126">
        <f>IF(ISBLANK(D12),"",D12+D14)</f>
        <v>3200</v>
      </c>
      <c r="E16" s="127"/>
      <c r="F16" s="48"/>
      <c r="G16" s="48"/>
      <c r="H16" s="50"/>
      <c r="I16" s="50"/>
      <c r="J16" s="45"/>
      <c r="K16" s="45"/>
      <c r="L16" s="45"/>
      <c r="M16" s="45"/>
      <c r="N16" s="45"/>
      <c r="O16" s="45"/>
      <c r="P16" s="45"/>
      <c r="Q16" s="45"/>
      <c r="R16" s="13"/>
    </row>
    <row r="17" spans="1:25" ht="3" customHeight="1" x14ac:dyDescent="0.25">
      <c r="A17" s="132"/>
      <c r="B17" s="132"/>
      <c r="C17" s="132"/>
      <c r="D17" s="80"/>
      <c r="E17" s="80"/>
      <c r="F17" s="45"/>
      <c r="G17" s="45"/>
      <c r="H17" s="49"/>
      <c r="I17" s="49"/>
      <c r="J17" s="45"/>
      <c r="K17" s="45"/>
      <c r="L17" s="45"/>
      <c r="M17" s="45"/>
      <c r="N17" s="45"/>
      <c r="O17" s="45"/>
      <c r="P17" s="45"/>
      <c r="Q17" s="45"/>
      <c r="R17" s="13"/>
    </row>
    <row r="18" spans="1:25" x14ac:dyDescent="0.25">
      <c r="A18" s="128" t="s">
        <v>12</v>
      </c>
      <c r="B18" s="128"/>
      <c r="C18" s="128"/>
      <c r="D18" s="109">
        <v>0.18</v>
      </c>
      <c r="E18" s="110"/>
      <c r="F18" s="53"/>
      <c r="G18" s="53"/>
      <c r="H18" s="54"/>
      <c r="I18" s="54"/>
      <c r="J18" s="45"/>
      <c r="K18" s="45"/>
      <c r="L18" s="45"/>
      <c r="M18" s="45"/>
      <c r="N18" s="45"/>
      <c r="O18" s="45"/>
      <c r="P18" s="45"/>
      <c r="Q18" s="45"/>
      <c r="R18" s="13"/>
    </row>
    <row r="19" spans="1:25" ht="3" customHeight="1" x14ac:dyDescent="0.25">
      <c r="A19" s="132"/>
      <c r="B19" s="132"/>
      <c r="C19" s="132"/>
      <c r="D19" s="80"/>
      <c r="E19" s="83"/>
      <c r="F19" s="55"/>
      <c r="G19" s="55"/>
      <c r="H19" s="49"/>
      <c r="I19" s="49"/>
      <c r="J19" s="45"/>
      <c r="K19" s="45"/>
      <c r="L19" s="45"/>
      <c r="M19" s="45"/>
      <c r="N19" s="45"/>
      <c r="O19" s="45"/>
      <c r="P19" s="45"/>
      <c r="Q19" s="45"/>
      <c r="R19" s="13"/>
    </row>
    <row r="20" spans="1:25" x14ac:dyDescent="0.25">
      <c r="A20" s="128" t="s">
        <v>13</v>
      </c>
      <c r="B20" s="128"/>
      <c r="C20" s="128"/>
      <c r="D20" s="109">
        <v>0.26</v>
      </c>
      <c r="E20" s="110"/>
      <c r="F20" s="53"/>
      <c r="G20" s="53"/>
      <c r="H20" s="54"/>
      <c r="I20" s="54"/>
      <c r="J20" s="45"/>
      <c r="K20" s="45"/>
      <c r="L20" s="45"/>
      <c r="M20" s="45"/>
      <c r="N20" s="45"/>
      <c r="O20" s="45"/>
      <c r="P20" s="45"/>
      <c r="Q20" s="45"/>
      <c r="R20" s="13"/>
    </row>
    <row r="21" spans="1:25" ht="3" customHeight="1" x14ac:dyDescent="0.25">
      <c r="A21" s="132"/>
      <c r="B21" s="132"/>
      <c r="C21" s="132"/>
      <c r="D21" s="80"/>
      <c r="E21" s="80"/>
      <c r="F21" s="45"/>
      <c r="G21" s="45"/>
      <c r="H21" s="49"/>
      <c r="I21" s="49"/>
      <c r="J21" s="45"/>
      <c r="K21" s="45"/>
      <c r="L21" s="45"/>
      <c r="M21" s="45"/>
      <c r="N21" s="45"/>
      <c r="O21" s="45"/>
      <c r="P21" s="45"/>
      <c r="Q21" s="45"/>
      <c r="R21" s="13"/>
    </row>
    <row r="22" spans="1:25" x14ac:dyDescent="0.25">
      <c r="A22" s="128" t="s">
        <v>65</v>
      </c>
      <c r="B22" s="128"/>
      <c r="C22" s="128"/>
      <c r="D22" s="136">
        <v>0</v>
      </c>
      <c r="E22" s="137"/>
      <c r="F22" s="56"/>
      <c r="G22" s="56"/>
      <c r="H22" s="57"/>
      <c r="I22" s="57"/>
      <c r="J22" s="45"/>
      <c r="K22" s="58"/>
      <c r="L22" s="45"/>
      <c r="M22" s="45"/>
      <c r="N22" s="45"/>
      <c r="O22" s="45"/>
      <c r="P22" s="45"/>
      <c r="Q22" s="45"/>
      <c r="R22" s="13"/>
    </row>
    <row r="23" spans="1:25" ht="3" customHeight="1" x14ac:dyDescent="0.25">
      <c r="A23" s="132"/>
      <c r="B23" s="132"/>
      <c r="C23" s="132"/>
      <c r="D23" s="80"/>
      <c r="E23" s="80"/>
      <c r="F23" s="45"/>
      <c r="G23" s="45"/>
      <c r="H23" s="45"/>
      <c r="I23" s="45"/>
      <c r="J23" s="45"/>
      <c r="K23" s="45"/>
      <c r="L23" s="45"/>
      <c r="M23" s="45"/>
      <c r="N23" s="45"/>
      <c r="O23" s="45"/>
      <c r="P23" s="45"/>
      <c r="Q23" s="45"/>
      <c r="R23" s="13"/>
    </row>
    <row r="24" spans="1:25" x14ac:dyDescent="0.25">
      <c r="A24" s="128" t="s">
        <v>74</v>
      </c>
      <c r="B24" s="128"/>
      <c r="C24" s="128"/>
      <c r="D24" s="109">
        <v>2.2499999999999999E-2</v>
      </c>
      <c r="E24" s="110"/>
      <c r="F24" s="53"/>
      <c r="G24" s="53"/>
      <c r="H24" s="54"/>
      <c r="I24" s="54"/>
      <c r="J24" s="45"/>
      <c r="K24" s="45"/>
      <c r="L24" s="45"/>
      <c r="M24" s="45"/>
      <c r="N24" s="45"/>
      <c r="O24" s="45"/>
      <c r="P24" s="45"/>
      <c r="Q24" s="45"/>
      <c r="R24" s="13"/>
      <c r="Y24" s="30"/>
    </row>
    <row r="25" spans="1:25" ht="3" customHeight="1" x14ac:dyDescent="0.25">
      <c r="A25" s="132"/>
      <c r="B25" s="132"/>
      <c r="C25" s="132"/>
      <c r="D25" s="80"/>
      <c r="E25" s="83"/>
      <c r="F25" s="55"/>
      <c r="G25" s="55"/>
      <c r="H25" s="59"/>
      <c r="I25" s="55"/>
      <c r="J25" s="45"/>
      <c r="K25" s="45"/>
      <c r="L25" s="45"/>
      <c r="M25" s="45"/>
      <c r="N25" s="45"/>
      <c r="O25" s="45"/>
      <c r="P25" s="45"/>
      <c r="Q25" s="45"/>
      <c r="R25" s="13"/>
    </row>
    <row r="26" spans="1:25" x14ac:dyDescent="0.25">
      <c r="A26" s="128" t="s">
        <v>9</v>
      </c>
      <c r="B26" s="128"/>
      <c r="C26" s="128"/>
      <c r="D26" s="109" t="s">
        <v>93</v>
      </c>
      <c r="E26" s="110"/>
      <c r="F26" s="53"/>
      <c r="G26" s="53"/>
      <c r="H26" s="54"/>
      <c r="I26" s="54"/>
      <c r="J26" s="45"/>
      <c r="K26" s="45"/>
      <c r="L26" s="45"/>
      <c r="M26" s="45"/>
      <c r="N26" s="45"/>
      <c r="O26" s="45"/>
      <c r="P26" s="45"/>
      <c r="Q26" s="45"/>
      <c r="R26" s="13"/>
    </row>
    <row r="27" spans="1:25" ht="3" customHeight="1" x14ac:dyDescent="0.25">
      <c r="A27" s="132"/>
      <c r="B27" s="132"/>
      <c r="C27" s="132"/>
      <c r="D27" s="80"/>
      <c r="E27" s="80"/>
      <c r="F27" s="45"/>
      <c r="G27" s="45"/>
      <c r="H27" s="45"/>
      <c r="I27" s="45"/>
      <c r="J27" s="45"/>
      <c r="K27" s="45"/>
      <c r="L27" s="45"/>
      <c r="M27" s="45"/>
      <c r="N27" s="45"/>
      <c r="O27" s="45"/>
      <c r="P27" s="45"/>
      <c r="Q27" s="45"/>
      <c r="R27" s="13"/>
    </row>
    <row r="28" spans="1:25" s="5" customFormat="1" x14ac:dyDescent="0.25">
      <c r="A28" s="129" t="s">
        <v>63</v>
      </c>
      <c r="B28" s="129"/>
      <c r="C28" s="129"/>
      <c r="D28" s="111">
        <v>0</v>
      </c>
      <c r="E28" s="112"/>
      <c r="F28" s="60"/>
      <c r="G28" s="60"/>
      <c r="H28" s="50"/>
      <c r="I28" s="50"/>
      <c r="J28" s="61"/>
      <c r="K28" s="61"/>
      <c r="L28" s="61"/>
      <c r="M28" s="61"/>
      <c r="N28" s="61"/>
      <c r="O28" s="61"/>
      <c r="P28" s="61"/>
      <c r="Q28" s="61"/>
      <c r="R28" s="14"/>
      <c r="T28" s="4"/>
      <c r="U28" s="4"/>
      <c r="V28" s="1"/>
      <c r="W28" s="1"/>
    </row>
    <row r="29" spans="1:25" s="5" customFormat="1" ht="3" customHeight="1" x14ac:dyDescent="0.25">
      <c r="A29" s="130"/>
      <c r="B29" s="130"/>
      <c r="C29" s="130"/>
      <c r="D29" s="113"/>
      <c r="E29" s="113"/>
      <c r="F29" s="60"/>
      <c r="G29" s="60"/>
      <c r="H29" s="50"/>
      <c r="I29" s="50"/>
      <c r="J29" s="61"/>
      <c r="K29" s="61"/>
      <c r="L29" s="61"/>
      <c r="M29" s="61"/>
      <c r="N29" s="61"/>
      <c r="O29" s="61"/>
      <c r="P29" s="61"/>
      <c r="Q29" s="61"/>
      <c r="R29" s="14"/>
      <c r="T29" s="4"/>
      <c r="U29" s="4"/>
      <c r="V29" s="1"/>
      <c r="W29" s="1"/>
    </row>
    <row r="30" spans="1:25" s="5" customFormat="1" x14ac:dyDescent="0.25">
      <c r="A30" s="129" t="s">
        <v>94</v>
      </c>
      <c r="B30" s="129"/>
      <c r="C30" s="129"/>
      <c r="D30" s="111">
        <v>15</v>
      </c>
      <c r="E30" s="112"/>
      <c r="F30" s="60"/>
      <c r="G30" s="60"/>
      <c r="H30" s="50"/>
      <c r="I30" s="50"/>
      <c r="J30" s="61"/>
      <c r="K30" s="61"/>
      <c r="L30" s="61"/>
      <c r="M30" s="61"/>
      <c r="N30" s="61"/>
      <c r="O30" s="61"/>
      <c r="P30" s="61"/>
      <c r="Q30" s="61"/>
      <c r="R30" s="14"/>
      <c r="T30" s="4"/>
      <c r="U30" s="4"/>
      <c r="V30" s="1"/>
      <c r="W30" s="1"/>
    </row>
    <row r="31" spans="1:25" s="5" customFormat="1" ht="3" customHeight="1" x14ac:dyDescent="0.25">
      <c r="A31" s="131"/>
      <c r="B31" s="131"/>
      <c r="C31" s="131"/>
      <c r="D31" s="84"/>
      <c r="E31" s="85"/>
      <c r="F31" s="62"/>
      <c r="G31" s="62"/>
      <c r="H31" s="63"/>
      <c r="I31" s="63"/>
      <c r="J31" s="61"/>
      <c r="K31" s="61"/>
      <c r="L31" s="61"/>
      <c r="M31" s="61"/>
      <c r="N31" s="61"/>
      <c r="O31" s="61"/>
      <c r="P31" s="61"/>
      <c r="Q31" s="61"/>
      <c r="R31" s="14"/>
      <c r="T31" s="4"/>
      <c r="U31" s="4"/>
      <c r="V31" s="1"/>
      <c r="W31" s="1"/>
    </row>
    <row r="32" spans="1:25" s="5" customFormat="1" ht="15" customHeight="1" x14ac:dyDescent="0.25">
      <c r="A32" s="129" t="s">
        <v>82</v>
      </c>
      <c r="B32" s="129"/>
      <c r="C32" s="129"/>
      <c r="D32" s="111">
        <v>0</v>
      </c>
      <c r="E32" s="112"/>
      <c r="F32" s="62"/>
      <c r="G32" s="62"/>
      <c r="H32" s="63"/>
      <c r="I32" s="63"/>
      <c r="J32" s="61"/>
      <c r="K32" s="61"/>
      <c r="L32" s="61"/>
      <c r="M32" s="61"/>
      <c r="N32" s="61"/>
      <c r="O32" s="61"/>
      <c r="P32" s="61"/>
      <c r="Q32" s="61"/>
      <c r="R32" s="14"/>
      <c r="T32" s="4"/>
      <c r="U32" s="4"/>
      <c r="V32" s="1"/>
      <c r="W32" s="1"/>
    </row>
    <row r="33" spans="1:24" s="5" customFormat="1" ht="3" customHeight="1" x14ac:dyDescent="0.25">
      <c r="A33" s="130"/>
      <c r="B33" s="130"/>
      <c r="C33" s="130"/>
      <c r="D33" s="113"/>
      <c r="E33" s="113"/>
      <c r="F33" s="62"/>
      <c r="G33" s="62"/>
      <c r="H33" s="63"/>
      <c r="I33" s="63"/>
      <c r="J33" s="61"/>
      <c r="K33" s="61"/>
      <c r="L33" s="61"/>
      <c r="M33" s="61"/>
      <c r="N33" s="61"/>
      <c r="O33" s="61"/>
      <c r="P33" s="61"/>
      <c r="Q33" s="61"/>
      <c r="R33" s="14"/>
      <c r="T33" s="4"/>
      <c r="U33" s="4"/>
      <c r="V33" s="1"/>
      <c r="W33" s="1"/>
    </row>
    <row r="34" spans="1:24" s="5" customFormat="1" ht="15" customHeight="1" x14ac:dyDescent="0.25">
      <c r="A34" s="129" t="s">
        <v>84</v>
      </c>
      <c r="B34" s="129"/>
      <c r="C34" s="129"/>
      <c r="D34" s="111" t="s">
        <v>89</v>
      </c>
      <c r="E34" s="112"/>
      <c r="F34" s="62"/>
      <c r="G34" s="62"/>
      <c r="H34" s="63"/>
      <c r="I34" s="63"/>
      <c r="J34" s="61"/>
      <c r="K34" s="61"/>
      <c r="L34" s="61"/>
      <c r="M34" s="61"/>
      <c r="N34" s="61"/>
      <c r="O34" s="61"/>
      <c r="P34" s="61"/>
      <c r="Q34" s="61"/>
      <c r="R34" s="14"/>
      <c r="T34" s="4"/>
      <c r="U34" s="4"/>
      <c r="V34" s="1"/>
      <c r="W34" s="1"/>
    </row>
    <row r="35" spans="1:24" s="5" customFormat="1" ht="3" customHeight="1" x14ac:dyDescent="0.25">
      <c r="A35" s="131"/>
      <c r="B35" s="131"/>
      <c r="C35" s="131"/>
      <c r="D35" s="64"/>
      <c r="E35" s="64"/>
      <c r="F35" s="62"/>
      <c r="G35" s="62"/>
      <c r="H35" s="63"/>
      <c r="I35" s="63"/>
      <c r="J35" s="61"/>
      <c r="K35" s="61"/>
      <c r="L35" s="61"/>
      <c r="M35" s="61"/>
      <c r="N35" s="61"/>
      <c r="O35" s="61"/>
      <c r="P35" s="61"/>
      <c r="Q35" s="61"/>
      <c r="R35" s="14"/>
      <c r="T35" s="4"/>
      <c r="U35" s="4"/>
      <c r="V35" s="1"/>
      <c r="W35" s="1"/>
    </row>
    <row r="36" spans="1:24" s="5" customFormat="1" ht="3" customHeight="1" x14ac:dyDescent="0.25">
      <c r="A36" s="117"/>
      <c r="B36" s="117"/>
      <c r="C36" s="117"/>
      <c r="D36" s="65"/>
      <c r="E36" s="65"/>
      <c r="F36" s="67"/>
      <c r="G36" s="67"/>
      <c r="H36" s="68"/>
      <c r="I36" s="68"/>
      <c r="J36" s="69"/>
      <c r="K36" s="69"/>
      <c r="L36" s="69"/>
      <c r="M36" s="69"/>
      <c r="N36" s="69"/>
      <c r="O36" s="69"/>
      <c r="P36" s="69"/>
      <c r="Q36" s="69"/>
      <c r="R36" s="14"/>
      <c r="T36" s="4"/>
      <c r="U36" s="4"/>
      <c r="V36" s="1"/>
      <c r="W36" s="1"/>
    </row>
    <row r="37" spans="1:24" s="5" customFormat="1" ht="17.25" x14ac:dyDescent="0.3">
      <c r="A37" s="108" t="s">
        <v>21</v>
      </c>
      <c r="B37" s="108"/>
      <c r="C37" s="108"/>
      <c r="D37" s="108"/>
      <c r="E37" s="108"/>
      <c r="F37" s="66"/>
      <c r="G37" s="66"/>
      <c r="H37" s="65"/>
      <c r="I37" s="65"/>
      <c r="J37" s="69"/>
      <c r="K37" s="69"/>
      <c r="L37" s="69"/>
      <c r="M37" s="69"/>
      <c r="N37" s="69"/>
      <c r="O37" s="69"/>
      <c r="P37" s="69"/>
      <c r="Q37" s="69"/>
      <c r="R37" s="14"/>
      <c r="T37" s="4"/>
      <c r="U37" s="4"/>
      <c r="V37" s="1"/>
      <c r="W37" s="1"/>
    </row>
    <row r="38" spans="1:24" s="5" customFormat="1" ht="3" customHeight="1" x14ac:dyDescent="0.25">
      <c r="A38" s="117"/>
      <c r="B38" s="117"/>
      <c r="C38" s="117"/>
      <c r="D38" s="117"/>
      <c r="E38" s="117"/>
      <c r="F38" s="67"/>
      <c r="G38" s="67"/>
      <c r="H38" s="68"/>
      <c r="I38" s="68"/>
      <c r="J38" s="69"/>
      <c r="K38" s="69"/>
      <c r="L38" s="69"/>
      <c r="M38" s="69"/>
      <c r="N38" s="69"/>
      <c r="O38" s="69"/>
      <c r="P38" s="69"/>
      <c r="Q38" s="69"/>
      <c r="R38" s="14"/>
      <c r="T38" s="4"/>
      <c r="U38" s="4"/>
      <c r="V38" s="1"/>
      <c r="W38" s="1"/>
    </row>
    <row r="39" spans="1:24" s="5" customFormat="1" x14ac:dyDescent="0.25">
      <c r="A39" s="116" t="s">
        <v>10</v>
      </c>
      <c r="B39" s="116"/>
      <c r="C39" s="116"/>
      <c r="D39" s="114">
        <f>MAX(A57:A619)</f>
        <v>126</v>
      </c>
      <c r="E39" s="115"/>
      <c r="F39" s="66"/>
      <c r="G39" s="66"/>
      <c r="H39" s="65"/>
      <c r="I39" s="65"/>
      <c r="J39" s="69"/>
      <c r="K39" s="69"/>
      <c r="L39" s="69"/>
      <c r="M39" s="69"/>
      <c r="N39" s="69"/>
      <c r="O39" s="69"/>
      <c r="P39" s="69"/>
      <c r="Q39" s="69"/>
      <c r="R39" s="14"/>
      <c r="T39" s="4"/>
      <c r="U39" s="4"/>
      <c r="V39" s="1"/>
      <c r="W39" s="1"/>
    </row>
    <row r="40" spans="1:24" s="5" customFormat="1" ht="3" customHeight="1" x14ac:dyDescent="0.25">
      <c r="A40" s="117"/>
      <c r="B40" s="117"/>
      <c r="C40" s="117"/>
      <c r="D40" s="117"/>
      <c r="E40" s="117"/>
      <c r="F40" s="67"/>
      <c r="G40" s="67"/>
      <c r="H40" s="68"/>
      <c r="I40" s="68"/>
      <c r="J40" s="69"/>
      <c r="K40" s="69"/>
      <c r="L40" s="69"/>
      <c r="M40" s="69"/>
      <c r="N40" s="69"/>
      <c r="O40" s="69"/>
      <c r="P40" s="69"/>
      <c r="Q40" s="69"/>
      <c r="R40" s="14"/>
      <c r="T40" s="4"/>
      <c r="U40" s="4"/>
      <c r="V40" s="1"/>
      <c r="W40" s="1"/>
    </row>
    <row r="41" spans="1:24" s="5" customFormat="1" x14ac:dyDescent="0.25">
      <c r="A41" s="116" t="s">
        <v>95</v>
      </c>
      <c r="B41" s="116"/>
      <c r="C41" s="116"/>
      <c r="D41" s="119">
        <f>SUM(Interest_Purchases)</f>
        <v>1981.3121062809012</v>
      </c>
      <c r="E41" s="120"/>
      <c r="F41" s="70"/>
      <c r="G41" s="70"/>
      <c r="H41" s="71"/>
      <c r="I41" s="71"/>
      <c r="J41" s="69"/>
      <c r="K41" s="69"/>
      <c r="L41" s="69"/>
      <c r="M41" s="69"/>
      <c r="N41" s="69"/>
      <c r="O41" s="69"/>
      <c r="P41" s="69"/>
      <c r="Q41" s="69"/>
      <c r="R41" s="14"/>
      <c r="T41" s="4"/>
      <c r="U41" s="4"/>
      <c r="V41" s="1"/>
      <c r="W41" s="7"/>
      <c r="X41" s="7"/>
    </row>
    <row r="42" spans="1:24" s="5" customFormat="1" ht="3" customHeight="1" x14ac:dyDescent="0.25">
      <c r="A42" s="117"/>
      <c r="B42" s="117"/>
      <c r="C42" s="117"/>
      <c r="D42" s="122"/>
      <c r="E42" s="122"/>
      <c r="F42" s="70"/>
      <c r="G42" s="70"/>
      <c r="H42" s="71"/>
      <c r="I42" s="71"/>
      <c r="J42" s="69"/>
      <c r="K42" s="69"/>
      <c r="L42" s="69"/>
      <c r="M42" s="69"/>
      <c r="N42" s="69"/>
      <c r="O42" s="69"/>
      <c r="P42" s="69"/>
      <c r="Q42" s="69"/>
      <c r="R42" s="14"/>
      <c r="T42" s="4"/>
      <c r="U42" s="4"/>
      <c r="V42" s="1"/>
      <c r="W42" s="7"/>
      <c r="X42" s="7"/>
    </row>
    <row r="43" spans="1:24" s="5" customFormat="1" x14ac:dyDescent="0.25">
      <c r="A43" s="116" t="s">
        <v>97</v>
      </c>
      <c r="B43" s="116"/>
      <c r="C43" s="116"/>
      <c r="D43" s="119">
        <f>SUM(Interest_Cash)</f>
        <v>0</v>
      </c>
      <c r="E43" s="120"/>
      <c r="F43" s="70"/>
      <c r="G43" s="70"/>
      <c r="H43" s="71"/>
      <c r="I43" s="71"/>
      <c r="J43" s="69"/>
      <c r="K43" s="69"/>
      <c r="L43" s="69"/>
      <c r="M43" s="69"/>
      <c r="N43" s="69"/>
      <c r="O43" s="69"/>
      <c r="P43" s="69"/>
      <c r="Q43" s="69"/>
      <c r="R43" s="14"/>
      <c r="T43" s="4"/>
      <c r="U43" s="4"/>
      <c r="V43" s="1"/>
      <c r="W43" s="7"/>
      <c r="X43" s="7"/>
    </row>
    <row r="44" spans="1:24" s="5" customFormat="1" ht="3" customHeight="1" x14ac:dyDescent="0.25">
      <c r="A44" s="117"/>
      <c r="B44" s="117"/>
      <c r="C44" s="117"/>
      <c r="D44" s="117"/>
      <c r="E44" s="117"/>
      <c r="F44" s="67"/>
      <c r="G44" s="67"/>
      <c r="H44" s="68"/>
      <c r="I44" s="68"/>
      <c r="J44" s="69"/>
      <c r="K44" s="69"/>
      <c r="L44" s="69"/>
      <c r="M44" s="69"/>
      <c r="N44" s="69"/>
      <c r="O44" s="69"/>
      <c r="P44" s="69"/>
      <c r="Q44" s="69"/>
      <c r="R44" s="14"/>
      <c r="T44" s="4"/>
      <c r="U44" s="4"/>
      <c r="V44" s="1"/>
      <c r="W44" s="1"/>
    </row>
    <row r="45" spans="1:24" s="5" customFormat="1" x14ac:dyDescent="0.25">
      <c r="A45" s="116" t="s">
        <v>17</v>
      </c>
      <c r="B45" s="116"/>
      <c r="C45" s="116"/>
      <c r="D45" s="119">
        <f>IF(P58&lt;=0,"",P58)</f>
        <v>120</v>
      </c>
      <c r="E45" s="120"/>
      <c r="F45" s="70"/>
      <c r="G45" s="70"/>
      <c r="H45" s="68"/>
      <c r="I45" s="68"/>
      <c r="J45" s="69"/>
      <c r="K45" s="69"/>
      <c r="L45" s="69"/>
      <c r="M45" s="69"/>
      <c r="N45" s="69"/>
      <c r="O45" s="69"/>
      <c r="P45" s="69"/>
      <c r="Q45" s="69"/>
      <c r="R45" s="14"/>
      <c r="T45" s="4"/>
      <c r="U45" s="4"/>
      <c r="V45" s="1"/>
      <c r="W45" s="1"/>
    </row>
    <row r="46" spans="1:24" s="5" customFormat="1" ht="3" customHeight="1" x14ac:dyDescent="0.25">
      <c r="A46" s="117"/>
      <c r="B46" s="117"/>
      <c r="C46" s="117"/>
      <c r="D46" s="117"/>
      <c r="E46" s="117"/>
      <c r="F46" s="67"/>
      <c r="G46" s="67"/>
      <c r="H46" s="68"/>
      <c r="I46" s="68"/>
      <c r="J46" s="69"/>
      <c r="K46" s="69"/>
      <c r="L46" s="69"/>
      <c r="M46" s="69"/>
      <c r="N46" s="69"/>
      <c r="O46" s="69"/>
      <c r="P46" s="69"/>
      <c r="Q46" s="69"/>
      <c r="R46" s="14"/>
      <c r="T46" s="4"/>
      <c r="U46" s="4"/>
      <c r="V46" s="1"/>
      <c r="W46" s="1"/>
    </row>
    <row r="47" spans="1:24" s="6" customFormat="1" x14ac:dyDescent="0.25">
      <c r="A47" s="116" t="s">
        <v>18</v>
      </c>
      <c r="B47" s="116"/>
      <c r="C47" s="116"/>
      <c r="D47" s="119">
        <f>IF(D45="","",INDEX(A58:P619,MAX(A57:A619),16))</f>
        <v>10.244832168848257</v>
      </c>
      <c r="E47" s="120"/>
      <c r="F47" s="70"/>
      <c r="G47" s="70"/>
      <c r="H47" s="69"/>
      <c r="I47" s="69"/>
      <c r="J47" s="69"/>
      <c r="K47" s="69"/>
      <c r="L47" s="69"/>
      <c r="M47" s="69"/>
      <c r="N47" s="69"/>
      <c r="O47" s="69"/>
      <c r="P47" s="69"/>
      <c r="Q47" s="69"/>
      <c r="R47" s="10"/>
      <c r="T47" s="8"/>
      <c r="U47" s="8"/>
      <c r="V47" s="3"/>
      <c r="W47" s="3"/>
    </row>
    <row r="48" spans="1:24" s="6" customFormat="1" ht="3" customHeight="1" x14ac:dyDescent="0.25">
      <c r="A48" s="117"/>
      <c r="B48" s="117"/>
      <c r="C48" s="117"/>
      <c r="D48" s="122"/>
      <c r="E48" s="122"/>
      <c r="F48" s="70"/>
      <c r="G48" s="70"/>
      <c r="H48" s="69"/>
      <c r="I48" s="69"/>
      <c r="J48" s="69"/>
      <c r="K48" s="69"/>
      <c r="L48" s="69"/>
      <c r="M48" s="69"/>
      <c r="N48" s="69"/>
      <c r="O48" s="69"/>
      <c r="P48" s="69"/>
      <c r="Q48" s="69"/>
      <c r="R48" s="10"/>
      <c r="T48" s="8"/>
      <c r="U48" s="8"/>
      <c r="V48" s="3"/>
      <c r="W48" s="3"/>
    </row>
    <row r="49" spans="1:30" s="6" customFormat="1" x14ac:dyDescent="0.25">
      <c r="A49" s="116" t="s">
        <v>81</v>
      </c>
      <c r="B49" s="116"/>
      <c r="C49" s="116"/>
      <c r="D49" s="119">
        <f>IF(D45="","",Total_Paid)</f>
        <v>5181.3121062808987</v>
      </c>
      <c r="E49" s="120"/>
      <c r="F49" s="122"/>
      <c r="G49" s="122"/>
      <c r="H49" s="122"/>
      <c r="I49" s="122"/>
      <c r="J49" s="122"/>
      <c r="K49" s="122"/>
      <c r="L49" s="122"/>
      <c r="M49" s="122"/>
      <c r="N49" s="122"/>
      <c r="O49" s="122"/>
      <c r="P49" s="122"/>
      <c r="Q49" s="122"/>
      <c r="R49" s="10"/>
      <c r="T49" s="8"/>
      <c r="U49" s="8"/>
      <c r="V49" s="3"/>
      <c r="W49" s="3"/>
    </row>
    <row r="50" spans="1:30" s="6" customFormat="1" ht="3" customHeight="1" x14ac:dyDescent="0.25">
      <c r="A50" s="117"/>
      <c r="B50" s="117"/>
      <c r="C50" s="117"/>
      <c r="D50" s="122"/>
      <c r="E50" s="122"/>
      <c r="F50" s="70"/>
      <c r="G50" s="70"/>
      <c r="H50" s="69"/>
      <c r="I50" s="69"/>
      <c r="J50" s="69"/>
      <c r="K50" s="69"/>
      <c r="L50" s="69"/>
      <c r="M50" s="69"/>
      <c r="N50" s="69"/>
      <c r="O50" s="69"/>
      <c r="P50" s="69"/>
      <c r="Q50" s="69"/>
      <c r="R50" s="10"/>
      <c r="T50" s="8"/>
      <c r="U50" s="8"/>
      <c r="V50" s="3"/>
      <c r="W50" s="3"/>
    </row>
    <row r="51" spans="1:30" s="17" customFormat="1" x14ac:dyDescent="0.25">
      <c r="T51" s="20"/>
      <c r="U51" s="20"/>
      <c r="V51" s="21"/>
      <c r="W51" s="21"/>
    </row>
    <row r="52" spans="1:30" s="17" customFormat="1" ht="15.75" thickBot="1" x14ac:dyDescent="0.3">
      <c r="A52" s="77"/>
      <c r="B52" s="77"/>
      <c r="C52" s="77"/>
      <c r="D52" s="77"/>
      <c r="E52" s="77"/>
      <c r="F52" s="77"/>
      <c r="G52" s="77"/>
      <c r="H52" s="77"/>
      <c r="I52" s="77"/>
      <c r="J52" s="77"/>
      <c r="K52" s="77"/>
      <c r="L52" s="77"/>
      <c r="M52" s="77"/>
      <c r="N52" s="77"/>
      <c r="O52" s="77"/>
      <c r="P52" s="77"/>
      <c r="Q52" s="78"/>
      <c r="T52" s="20"/>
      <c r="U52" s="20"/>
      <c r="V52" s="21"/>
      <c r="W52" s="21"/>
    </row>
    <row r="53" spans="1:30" s="5" customFormat="1" ht="18" thickBot="1" x14ac:dyDescent="0.35">
      <c r="A53" s="133" t="s">
        <v>91</v>
      </c>
      <c r="B53" s="134"/>
      <c r="C53" s="134"/>
      <c r="D53" s="134"/>
      <c r="E53" s="134"/>
      <c r="F53" s="134"/>
      <c r="G53" s="134"/>
      <c r="H53" s="134"/>
      <c r="I53" s="134"/>
      <c r="J53" s="134"/>
      <c r="K53" s="134"/>
      <c r="L53" s="134"/>
      <c r="M53" s="134"/>
      <c r="N53" s="134"/>
      <c r="O53" s="134"/>
      <c r="P53" s="135"/>
      <c r="Q53" s="14"/>
      <c r="T53" s="4"/>
      <c r="U53" s="4"/>
      <c r="V53" s="1"/>
      <c r="W53" s="1"/>
    </row>
    <row r="54" spans="1:30" s="5" customFormat="1" ht="3" customHeight="1" thickBot="1" x14ac:dyDescent="0.3">
      <c r="A54" s="123"/>
      <c r="B54" s="124"/>
      <c r="C54" s="124"/>
      <c r="D54" s="124"/>
      <c r="E54" s="124"/>
      <c r="F54" s="124"/>
      <c r="G54" s="124"/>
      <c r="H54" s="124"/>
      <c r="I54" s="124"/>
      <c r="J54" s="124"/>
      <c r="K54" s="124"/>
      <c r="L54" s="124"/>
      <c r="M54" s="124"/>
      <c r="N54" s="124"/>
      <c r="O54" s="124"/>
      <c r="P54" s="125"/>
      <c r="T54" s="4"/>
      <c r="U54" s="4"/>
      <c r="V54" s="1"/>
      <c r="W54" s="1"/>
    </row>
    <row r="55" spans="1:30" s="3" customFormat="1" ht="15.75" thickBot="1" x14ac:dyDescent="0.3">
      <c r="A55" s="106"/>
      <c r="B55" s="107"/>
      <c r="C55" s="118" t="s">
        <v>1</v>
      </c>
      <c r="D55" s="118"/>
      <c r="E55" s="118"/>
      <c r="F55" s="121" t="s">
        <v>61</v>
      </c>
      <c r="G55" s="31"/>
      <c r="H55" s="118" t="s">
        <v>5</v>
      </c>
      <c r="I55" s="118"/>
      <c r="J55" s="32"/>
      <c r="K55" s="42"/>
      <c r="L55" s="118" t="s">
        <v>9</v>
      </c>
      <c r="M55" s="118"/>
      <c r="N55" s="118"/>
      <c r="O55" s="118"/>
      <c r="P55" s="118"/>
      <c r="Q55" s="12"/>
      <c r="T55" s="8"/>
      <c r="U55" s="8"/>
    </row>
    <row r="56" spans="1:30" s="3" customFormat="1" ht="15.75" thickBot="1" x14ac:dyDescent="0.3">
      <c r="A56" s="33"/>
      <c r="B56" s="74" t="s">
        <v>0</v>
      </c>
      <c r="C56" s="72" t="s">
        <v>6</v>
      </c>
      <c r="D56" s="72" t="s">
        <v>7</v>
      </c>
      <c r="E56" s="72" t="s">
        <v>8</v>
      </c>
      <c r="F56" s="121"/>
      <c r="G56" s="34"/>
      <c r="H56" s="72" t="s">
        <v>6</v>
      </c>
      <c r="I56" s="72" t="s">
        <v>7</v>
      </c>
      <c r="J56" s="34"/>
      <c r="K56" s="43"/>
      <c r="L56" s="72" t="s">
        <v>11</v>
      </c>
      <c r="M56" s="72" t="s">
        <v>5</v>
      </c>
      <c r="N56" s="72" t="s">
        <v>64</v>
      </c>
      <c r="O56" s="72" t="s">
        <v>98</v>
      </c>
      <c r="P56" s="72" t="s">
        <v>8</v>
      </c>
      <c r="Q56" s="12"/>
      <c r="T56" s="8"/>
      <c r="U56" s="8"/>
    </row>
    <row r="57" spans="1:30" ht="15.75" thickBot="1" x14ac:dyDescent="0.3">
      <c r="A57" s="15"/>
      <c r="B57" s="25"/>
      <c r="C57" s="73">
        <f>IF(ISBLANK(D12),"",$D$12)</f>
        <v>3200</v>
      </c>
      <c r="D57" s="73">
        <f>IF(ISBLANK(D14),"",$D$14)</f>
        <v>0</v>
      </c>
      <c r="E57" s="73">
        <f>SUM(C57:D57)</f>
        <v>3200</v>
      </c>
      <c r="F57" s="73">
        <f>IF(ISBLANK($D$10),"",$D$10-E57)</f>
        <v>1800</v>
      </c>
      <c r="G57" s="28"/>
      <c r="H57" s="19"/>
      <c r="I57" s="19"/>
      <c r="J57" s="11"/>
      <c r="K57" s="19"/>
      <c r="L57" s="19"/>
      <c r="M57" s="18"/>
      <c r="N57" s="75"/>
      <c r="O57" s="76"/>
      <c r="P57" s="18"/>
    </row>
    <row r="58" spans="1:30" x14ac:dyDescent="0.25">
      <c r="A58" s="26">
        <f t="shared" ref="A58:A121" si="0">IF(((E57+H57+I57)-P57)&gt;0.01,A57+1,"")</f>
        <v>1</v>
      </c>
      <c r="B58" s="27">
        <f t="shared" ref="B58:B121" si="1">IF(((E57+H57+I57)-P57)&gt;0.01,IF(ISBLANK($D$8),"",DATE(YEAR($D$8),MONTH($D$8)+(ROW(B58)-ROW($B$57)),DAY($D$8))),"")</f>
        <v>40531</v>
      </c>
      <c r="C58" s="29">
        <f t="shared" ref="C58:C121" si="2">IF(C57+IF(PPI=TRUE,O57,0)-IF(L57="",0,(P57-M57)*(1-$D$22))&lt;0,0,C57+IF(PPI=TRUE,O57,0)-IF(L57="",0,(P57-M57)*(1-$D$22)))</f>
        <v>3200</v>
      </c>
      <c r="D58" s="29">
        <f t="shared" ref="D58:D121" si="3">D57-IF(L57="",0,(P57-M57)*$D$22)+IF(C57+IF(PPI=TRUE,O57,0)-IF(L57="",0,(P57-M57)*(1-$D$22))&lt;0,C57+IF(PPI=TRUE,O57,0)-IF(L57="",0,(P57-M57)*(1-$D$22)),0)</f>
        <v>0</v>
      </c>
      <c r="E58" s="29">
        <f t="shared" ref="E58:E63" si="4">IF(C58&lt;0,"",SUM(C58:D58))</f>
        <v>3200</v>
      </c>
      <c r="F58" s="29">
        <f>IF(ISBLANK($D$10),"",$D$10-E58)</f>
        <v>1800</v>
      </c>
      <c r="G58" s="23"/>
      <c r="H58" s="22">
        <f t="shared" ref="H58:H89" si="5">IF(C58&lt;0,"",IF(ISBLANK($D$12),"",C58*($D$18/12)))</f>
        <v>48</v>
      </c>
      <c r="I58" s="22">
        <f t="shared" ref="I58:I121" si="6">IF(D58&lt;0,"",IF(ISBLANK($D$14),"",D58*($D$20/12)))</f>
        <v>0</v>
      </c>
      <c r="J58" s="23"/>
      <c r="K58" s="40"/>
      <c r="L58" s="22">
        <f t="shared" ref="L58:L121" si="7">IF(E58&gt;0,P58-M58-IF(PPI=TRUE,0,O58),0)</f>
        <v>72</v>
      </c>
      <c r="M58" s="39">
        <f t="shared" ref="M58:M121" si="8">IF(AND(H58&lt;=0,I58&lt;=0),0,SUM(H58:I58))</f>
        <v>48</v>
      </c>
      <c r="N58" s="22">
        <f t="shared" ref="N58:N121" si="9">IF(E58&gt;=0.01,IF(Pay=1,0,IF(ISBLANK($D$28),0,IF(E58&lt;$D$28+E58*$D$24,E58-E58*$D$24,$D$28))),0)</f>
        <v>0</v>
      </c>
      <c r="O58" s="22">
        <f>IF(E58&gt;=0.01,IF(ISBLANK($D$32),0,E58*$D$32),0)</f>
        <v>0</v>
      </c>
      <c r="P58" s="22">
        <f t="shared" ref="P58:P121" si="10">IF(E58&gt;0,SUM(IF(E58&lt;$D$30,E58+M58,IF(Minimum+IF(Pay=1,0,M58)+IF(PPI=TRUE,0,O58)+N58&gt;$D$30,SUM(Minimum,IF(Pay=1,0,M58),N58,IF(PPI=TRUE,0,O58)),$D$30))),0)</f>
        <v>120</v>
      </c>
      <c r="Q58" s="13"/>
      <c r="R58" s="4"/>
      <c r="S58" s="4"/>
      <c r="V58" s="4"/>
      <c r="W58" s="4"/>
      <c r="X58" s="4"/>
      <c r="Y58" s="4"/>
      <c r="Z58" s="4"/>
      <c r="AA58" s="4"/>
      <c r="AB58" s="4"/>
      <c r="AC58" s="4"/>
      <c r="AD58" s="4"/>
    </row>
    <row r="59" spans="1:30" x14ac:dyDescent="0.25">
      <c r="A59" s="26">
        <f t="shared" si="0"/>
        <v>2</v>
      </c>
      <c r="B59" s="27">
        <f t="shared" si="1"/>
        <v>40562</v>
      </c>
      <c r="C59" s="22">
        <f t="shared" si="2"/>
        <v>3128</v>
      </c>
      <c r="D59" s="22">
        <f t="shared" si="3"/>
        <v>0</v>
      </c>
      <c r="E59" s="22">
        <f>IF(C59&lt;0,"",SUM(C59:D59))</f>
        <v>3128</v>
      </c>
      <c r="F59" s="29">
        <f>IF(ISBLANK($D$10),"",$D$10-E59)</f>
        <v>1872</v>
      </c>
      <c r="G59" s="23"/>
      <c r="H59" s="22">
        <f t="shared" si="5"/>
        <v>46.92</v>
      </c>
      <c r="I59" s="22">
        <f t="shared" si="6"/>
        <v>0</v>
      </c>
      <c r="J59" s="24"/>
      <c r="K59" s="40"/>
      <c r="L59" s="22">
        <f t="shared" si="7"/>
        <v>70.38</v>
      </c>
      <c r="M59" s="39">
        <f t="shared" si="8"/>
        <v>46.92</v>
      </c>
      <c r="N59" s="22">
        <f t="shared" si="9"/>
        <v>0</v>
      </c>
      <c r="O59" s="22">
        <f t="shared" ref="O59:O122" si="11">IF(E59&gt;=0.01,IF(ISBLANK($D$32),0,E59*$D$32),0)</f>
        <v>0</v>
      </c>
      <c r="P59" s="22">
        <f t="shared" si="10"/>
        <v>117.3</v>
      </c>
      <c r="Q59" s="13"/>
      <c r="R59" s="4"/>
      <c r="S59" s="4"/>
      <c r="V59" s="4"/>
      <c r="W59" s="4"/>
      <c r="Z59" s="4"/>
      <c r="AA59" s="4"/>
      <c r="AB59" s="4"/>
      <c r="AD59" s="4"/>
    </row>
    <row r="60" spans="1:30" x14ac:dyDescent="0.25">
      <c r="A60" s="26">
        <f t="shared" si="0"/>
        <v>3</v>
      </c>
      <c r="B60" s="27">
        <f t="shared" si="1"/>
        <v>40593</v>
      </c>
      <c r="C60" s="22">
        <f t="shared" si="2"/>
        <v>3057.62</v>
      </c>
      <c r="D60" s="22">
        <f t="shared" si="3"/>
        <v>0</v>
      </c>
      <c r="E60" s="22">
        <f t="shared" si="4"/>
        <v>3057.62</v>
      </c>
      <c r="F60" s="29">
        <f>IF(ISBLANK($D$10),"",$D$10-E60)</f>
        <v>1942.38</v>
      </c>
      <c r="G60" s="23"/>
      <c r="H60" s="22">
        <f t="shared" si="5"/>
        <v>45.8643</v>
      </c>
      <c r="I60" s="22">
        <f t="shared" si="6"/>
        <v>0</v>
      </c>
      <c r="J60" s="24"/>
      <c r="K60" s="40"/>
      <c r="L60" s="22">
        <f t="shared" si="7"/>
        <v>68.796449999999993</v>
      </c>
      <c r="M60" s="39">
        <f t="shared" si="8"/>
        <v>45.8643</v>
      </c>
      <c r="N60" s="22">
        <f t="shared" si="9"/>
        <v>0</v>
      </c>
      <c r="O60" s="22">
        <f t="shared" si="11"/>
        <v>0</v>
      </c>
      <c r="P60" s="22">
        <f t="shared" si="10"/>
        <v>114.66074999999999</v>
      </c>
      <c r="Q60" s="13"/>
      <c r="R60" s="4"/>
      <c r="S60" s="4"/>
      <c r="V60" s="4"/>
      <c r="W60" s="4"/>
      <c r="Z60" s="4"/>
      <c r="AA60" s="4"/>
      <c r="AB60" s="4"/>
      <c r="AD60" s="4"/>
    </row>
    <row r="61" spans="1:30" x14ac:dyDescent="0.25">
      <c r="A61" s="26">
        <f t="shared" si="0"/>
        <v>4</v>
      </c>
      <c r="B61" s="27">
        <f t="shared" si="1"/>
        <v>40621</v>
      </c>
      <c r="C61" s="22">
        <f t="shared" si="2"/>
        <v>2988.8235500000001</v>
      </c>
      <c r="D61" s="22">
        <f t="shared" si="3"/>
        <v>0</v>
      </c>
      <c r="E61" s="22">
        <f t="shared" si="4"/>
        <v>2988.8235500000001</v>
      </c>
      <c r="F61" s="29">
        <f t="shared" ref="F61:F124" si="12">IF(ISBLANK($D$10),"",$D$10-E61)</f>
        <v>2011.1764499999999</v>
      </c>
      <c r="G61" s="23"/>
      <c r="H61" s="22">
        <f t="shared" si="5"/>
        <v>44.832353249999997</v>
      </c>
      <c r="I61" s="22">
        <f t="shared" si="6"/>
        <v>0</v>
      </c>
      <c r="J61" s="24"/>
      <c r="K61" s="40"/>
      <c r="L61" s="22">
        <f t="shared" si="7"/>
        <v>67.248529875000003</v>
      </c>
      <c r="M61" s="39">
        <f t="shared" si="8"/>
        <v>44.832353249999997</v>
      </c>
      <c r="N61" s="22">
        <f t="shared" si="9"/>
        <v>0</v>
      </c>
      <c r="O61" s="22">
        <f t="shared" si="11"/>
        <v>0</v>
      </c>
      <c r="P61" s="22">
        <f t="shared" si="10"/>
        <v>112.080883125</v>
      </c>
      <c r="Q61" s="13"/>
      <c r="R61" s="4"/>
      <c r="S61" s="4"/>
      <c r="V61" s="4"/>
      <c r="W61" s="4"/>
      <c r="Z61" s="4"/>
      <c r="AA61" s="4"/>
      <c r="AB61" s="4"/>
      <c r="AD61" s="4"/>
    </row>
    <row r="62" spans="1:30" x14ac:dyDescent="0.25">
      <c r="A62" s="26">
        <f t="shared" si="0"/>
        <v>5</v>
      </c>
      <c r="B62" s="27">
        <f t="shared" si="1"/>
        <v>40652</v>
      </c>
      <c r="C62" s="22">
        <f t="shared" si="2"/>
        <v>2921.5750201250003</v>
      </c>
      <c r="D62" s="22">
        <f t="shared" si="3"/>
        <v>0</v>
      </c>
      <c r="E62" s="22">
        <f t="shared" si="4"/>
        <v>2921.5750201250003</v>
      </c>
      <c r="F62" s="29">
        <f t="shared" si="12"/>
        <v>2078.4249798749997</v>
      </c>
      <c r="G62" s="23"/>
      <c r="H62" s="22">
        <f t="shared" si="5"/>
        <v>43.823625301875005</v>
      </c>
      <c r="I62" s="22">
        <f t="shared" si="6"/>
        <v>0</v>
      </c>
      <c r="J62" s="24"/>
      <c r="K62" s="40"/>
      <c r="L62" s="22">
        <f t="shared" si="7"/>
        <v>65.735437952812504</v>
      </c>
      <c r="M62" s="39">
        <f t="shared" si="8"/>
        <v>43.823625301875005</v>
      </c>
      <c r="N62" s="22">
        <f t="shared" si="9"/>
        <v>0</v>
      </c>
      <c r="O62" s="22">
        <f t="shared" si="11"/>
        <v>0</v>
      </c>
      <c r="P62" s="22">
        <f t="shared" si="10"/>
        <v>109.55906325468752</v>
      </c>
      <c r="Q62" s="13"/>
      <c r="R62" s="4"/>
      <c r="S62" s="4"/>
      <c r="V62" s="4"/>
      <c r="W62" s="4"/>
      <c r="Z62" s="4"/>
      <c r="AA62" s="4"/>
      <c r="AB62" s="4"/>
      <c r="AD62" s="4"/>
    </row>
    <row r="63" spans="1:30" x14ac:dyDescent="0.25">
      <c r="A63" s="26">
        <f t="shared" si="0"/>
        <v>6</v>
      </c>
      <c r="B63" s="27">
        <f t="shared" si="1"/>
        <v>40682</v>
      </c>
      <c r="C63" s="22">
        <f t="shared" si="2"/>
        <v>2855.8395821721879</v>
      </c>
      <c r="D63" s="22">
        <f t="shared" si="3"/>
        <v>0</v>
      </c>
      <c r="E63" s="22">
        <f t="shared" si="4"/>
        <v>2855.8395821721879</v>
      </c>
      <c r="F63" s="29">
        <f t="shared" si="12"/>
        <v>2144.1604178278121</v>
      </c>
      <c r="G63" s="23"/>
      <c r="H63" s="22">
        <f t="shared" si="5"/>
        <v>42.837593732582818</v>
      </c>
      <c r="I63" s="22">
        <f t="shared" si="6"/>
        <v>0</v>
      </c>
      <c r="J63" s="24"/>
      <c r="K63" s="40"/>
      <c r="L63" s="22">
        <f t="shared" si="7"/>
        <v>64.256390598874219</v>
      </c>
      <c r="M63" s="39">
        <f t="shared" si="8"/>
        <v>42.837593732582818</v>
      </c>
      <c r="N63" s="22">
        <f t="shared" si="9"/>
        <v>0</v>
      </c>
      <c r="O63" s="22">
        <f t="shared" si="11"/>
        <v>0</v>
      </c>
      <c r="P63" s="22">
        <f t="shared" si="10"/>
        <v>107.09398433145704</v>
      </c>
      <c r="Q63" s="13"/>
      <c r="R63" s="4"/>
      <c r="S63" s="4"/>
      <c r="V63" s="4"/>
      <c r="W63" s="4"/>
      <c r="Z63" s="4"/>
      <c r="AA63" s="4"/>
      <c r="AB63" s="4"/>
      <c r="AD63" s="4"/>
    </row>
    <row r="64" spans="1:30" x14ac:dyDescent="0.25">
      <c r="A64" s="26">
        <f t="shared" si="0"/>
        <v>7</v>
      </c>
      <c r="B64" s="27">
        <f t="shared" si="1"/>
        <v>40713</v>
      </c>
      <c r="C64" s="22">
        <f t="shared" si="2"/>
        <v>2791.5831915733138</v>
      </c>
      <c r="D64" s="22">
        <f t="shared" si="3"/>
        <v>0</v>
      </c>
      <c r="E64" s="22">
        <f t="shared" ref="E64:E128" si="13">IF(C64&lt;0,"",SUM(C64:D64))</f>
        <v>2791.5831915733138</v>
      </c>
      <c r="F64" s="29">
        <f t="shared" si="12"/>
        <v>2208.4168084266862</v>
      </c>
      <c r="G64" s="23"/>
      <c r="H64" s="22">
        <f t="shared" si="5"/>
        <v>41.873747873599704</v>
      </c>
      <c r="I64" s="22">
        <f t="shared" si="6"/>
        <v>0</v>
      </c>
      <c r="J64" s="24"/>
      <c r="K64" s="40"/>
      <c r="L64" s="22">
        <f t="shared" si="7"/>
        <v>62.81062181039956</v>
      </c>
      <c r="M64" s="39">
        <f t="shared" si="8"/>
        <v>41.873747873599704</v>
      </c>
      <c r="N64" s="22">
        <f t="shared" si="9"/>
        <v>0</v>
      </c>
      <c r="O64" s="22">
        <f t="shared" si="11"/>
        <v>0</v>
      </c>
      <c r="P64" s="22">
        <f t="shared" si="10"/>
        <v>104.68436968399926</v>
      </c>
      <c r="Q64" s="13"/>
      <c r="R64" s="4"/>
      <c r="S64" s="4"/>
      <c r="V64" s="4"/>
      <c r="W64" s="4"/>
      <c r="Z64" s="4"/>
      <c r="AA64" s="4"/>
      <c r="AB64" s="4"/>
      <c r="AD64" s="4"/>
    </row>
    <row r="65" spans="1:30" x14ac:dyDescent="0.25">
      <c r="A65" s="26">
        <f t="shared" si="0"/>
        <v>8</v>
      </c>
      <c r="B65" s="27">
        <f t="shared" si="1"/>
        <v>40743</v>
      </c>
      <c r="C65" s="22">
        <f t="shared" si="2"/>
        <v>2728.7725697629144</v>
      </c>
      <c r="D65" s="22">
        <f t="shared" si="3"/>
        <v>0</v>
      </c>
      <c r="E65" s="22">
        <f t="shared" si="13"/>
        <v>2728.7725697629144</v>
      </c>
      <c r="F65" s="29">
        <f t="shared" si="12"/>
        <v>2271.2274302370856</v>
      </c>
      <c r="G65" s="23"/>
      <c r="H65" s="22">
        <f t="shared" si="5"/>
        <v>40.931588546443713</v>
      </c>
      <c r="I65" s="22">
        <f t="shared" si="6"/>
        <v>0</v>
      </c>
      <c r="J65" s="24"/>
      <c r="K65" s="40"/>
      <c r="L65" s="22">
        <f t="shared" si="7"/>
        <v>61.397382819665573</v>
      </c>
      <c r="M65" s="39">
        <f t="shared" si="8"/>
        <v>40.931588546443713</v>
      </c>
      <c r="N65" s="22">
        <f t="shared" si="9"/>
        <v>0</v>
      </c>
      <c r="O65" s="22">
        <f t="shared" si="11"/>
        <v>0</v>
      </c>
      <c r="P65" s="22">
        <f t="shared" si="10"/>
        <v>102.32897136610929</v>
      </c>
      <c r="Q65" s="13"/>
      <c r="R65" s="4"/>
      <c r="S65" s="4"/>
      <c r="V65" s="4"/>
      <c r="W65" s="4"/>
      <c r="Z65" s="4"/>
      <c r="AA65" s="4"/>
      <c r="AB65" s="4"/>
      <c r="AD65" s="4"/>
    </row>
    <row r="66" spans="1:30" x14ac:dyDescent="0.25">
      <c r="A66" s="26">
        <f t="shared" si="0"/>
        <v>9</v>
      </c>
      <c r="B66" s="27">
        <f t="shared" si="1"/>
        <v>40774</v>
      </c>
      <c r="C66" s="22">
        <f t="shared" si="2"/>
        <v>2667.375186943249</v>
      </c>
      <c r="D66" s="22">
        <f t="shared" si="3"/>
        <v>0</v>
      </c>
      <c r="E66" s="22">
        <f t="shared" si="13"/>
        <v>2667.375186943249</v>
      </c>
      <c r="F66" s="29">
        <f t="shared" si="12"/>
        <v>2332.624813056751</v>
      </c>
      <c r="G66" s="23"/>
      <c r="H66" s="22">
        <f t="shared" si="5"/>
        <v>40.010627804148733</v>
      </c>
      <c r="I66" s="22">
        <f t="shared" si="6"/>
        <v>0</v>
      </c>
      <c r="J66" s="24"/>
      <c r="K66" s="40"/>
      <c r="L66" s="22">
        <f t="shared" si="7"/>
        <v>60.01594170622311</v>
      </c>
      <c r="M66" s="39">
        <f t="shared" si="8"/>
        <v>40.010627804148733</v>
      </c>
      <c r="N66" s="22">
        <f t="shared" si="9"/>
        <v>0</v>
      </c>
      <c r="O66" s="22">
        <f t="shared" si="11"/>
        <v>0</v>
      </c>
      <c r="P66" s="22">
        <f t="shared" si="10"/>
        <v>100.02656951037184</v>
      </c>
      <c r="Q66" s="13"/>
      <c r="R66" s="4"/>
      <c r="S66" s="4"/>
      <c r="V66" s="4"/>
      <c r="W66" s="4"/>
      <c r="Z66" s="4"/>
      <c r="AA66" s="4"/>
      <c r="AB66" s="4"/>
      <c r="AD66" s="4"/>
    </row>
    <row r="67" spans="1:30" x14ac:dyDescent="0.25">
      <c r="A67" s="26">
        <f t="shared" si="0"/>
        <v>10</v>
      </c>
      <c r="B67" s="27">
        <f t="shared" si="1"/>
        <v>40805</v>
      </c>
      <c r="C67" s="22">
        <f t="shared" si="2"/>
        <v>2607.3592452370258</v>
      </c>
      <c r="D67" s="22">
        <f t="shared" si="3"/>
        <v>0</v>
      </c>
      <c r="E67" s="22">
        <f t="shared" si="13"/>
        <v>2607.3592452370258</v>
      </c>
      <c r="F67" s="29">
        <f t="shared" si="12"/>
        <v>2392.6407547629742</v>
      </c>
      <c r="G67" s="23"/>
      <c r="H67" s="22">
        <f t="shared" si="5"/>
        <v>39.110388678555388</v>
      </c>
      <c r="I67" s="22">
        <f t="shared" si="6"/>
        <v>0</v>
      </c>
      <c r="J67" s="24"/>
      <c r="K67" s="40"/>
      <c r="L67" s="22">
        <f t="shared" si="7"/>
        <v>58.665583017833079</v>
      </c>
      <c r="M67" s="39">
        <f t="shared" si="8"/>
        <v>39.110388678555388</v>
      </c>
      <c r="N67" s="22">
        <f t="shared" si="9"/>
        <v>0</v>
      </c>
      <c r="O67" s="22">
        <f t="shared" si="11"/>
        <v>0</v>
      </c>
      <c r="P67" s="22">
        <f t="shared" si="10"/>
        <v>97.775971696388467</v>
      </c>
      <c r="Q67" s="13"/>
      <c r="R67" s="4"/>
      <c r="S67" s="4"/>
      <c r="V67" s="4"/>
      <c r="W67" s="4"/>
      <c r="Z67" s="4"/>
      <c r="AA67" s="4"/>
      <c r="AB67" s="4"/>
      <c r="AD67" s="4"/>
    </row>
    <row r="68" spans="1:30" x14ac:dyDescent="0.25">
      <c r="A68" s="26">
        <f t="shared" si="0"/>
        <v>11</v>
      </c>
      <c r="B68" s="27">
        <f t="shared" si="1"/>
        <v>40835</v>
      </c>
      <c r="C68" s="22">
        <f t="shared" si="2"/>
        <v>2548.6936622191929</v>
      </c>
      <c r="D68" s="22">
        <f t="shared" si="3"/>
        <v>0</v>
      </c>
      <c r="E68" s="22">
        <f t="shared" si="13"/>
        <v>2548.6936622191929</v>
      </c>
      <c r="F68" s="29">
        <f t="shared" si="12"/>
        <v>2451.3063377808071</v>
      </c>
      <c r="G68" s="23"/>
      <c r="H68" s="22">
        <f t="shared" si="5"/>
        <v>38.230404933287893</v>
      </c>
      <c r="I68" s="22">
        <f t="shared" si="6"/>
        <v>0</v>
      </c>
      <c r="J68" s="24"/>
      <c r="K68" s="40"/>
      <c r="L68" s="22">
        <f t="shared" si="7"/>
        <v>57.345607399931829</v>
      </c>
      <c r="M68" s="39">
        <f t="shared" si="8"/>
        <v>38.230404933287893</v>
      </c>
      <c r="N68" s="22">
        <f t="shared" si="9"/>
        <v>0</v>
      </c>
      <c r="O68" s="22">
        <f t="shared" si="11"/>
        <v>0</v>
      </c>
      <c r="P68" s="22">
        <f t="shared" si="10"/>
        <v>95.576012333219722</v>
      </c>
      <c r="Q68" s="13"/>
      <c r="R68" s="4"/>
      <c r="S68" s="4"/>
      <c r="V68" s="4"/>
      <c r="W68" s="4"/>
      <c r="Z68" s="4"/>
      <c r="AA68" s="4"/>
      <c r="AB68" s="4"/>
      <c r="AD68" s="4"/>
    </row>
    <row r="69" spans="1:30" x14ac:dyDescent="0.25">
      <c r="A69" s="26">
        <f t="shared" si="0"/>
        <v>12</v>
      </c>
      <c r="B69" s="27">
        <f t="shared" si="1"/>
        <v>40866</v>
      </c>
      <c r="C69" s="22">
        <f t="shared" si="2"/>
        <v>2491.3480548192611</v>
      </c>
      <c r="D69" s="22">
        <f t="shared" si="3"/>
        <v>0</v>
      </c>
      <c r="E69" s="22">
        <f t="shared" si="13"/>
        <v>2491.3480548192611</v>
      </c>
      <c r="F69" s="29">
        <f t="shared" si="12"/>
        <v>2508.6519451807389</v>
      </c>
      <c r="G69" s="23"/>
      <c r="H69" s="22">
        <f t="shared" si="5"/>
        <v>37.370220822288914</v>
      </c>
      <c r="I69" s="22">
        <f t="shared" si="6"/>
        <v>0</v>
      </c>
      <c r="J69" s="24"/>
      <c r="K69" s="40"/>
      <c r="L69" s="22">
        <f t="shared" si="7"/>
        <v>56.055331233433364</v>
      </c>
      <c r="M69" s="39">
        <f t="shared" si="8"/>
        <v>37.370220822288914</v>
      </c>
      <c r="N69" s="22">
        <f t="shared" si="9"/>
        <v>0</v>
      </c>
      <c r="O69" s="22">
        <f t="shared" si="11"/>
        <v>0</v>
      </c>
      <c r="P69" s="22">
        <f t="shared" si="10"/>
        <v>93.425552055722278</v>
      </c>
      <c r="Q69" s="13"/>
      <c r="S69" s="4"/>
      <c r="V69" s="4"/>
      <c r="W69" s="4"/>
      <c r="Z69" s="4"/>
      <c r="AA69" s="4"/>
      <c r="AB69" s="4"/>
      <c r="AD69" s="4"/>
    </row>
    <row r="70" spans="1:30" x14ac:dyDescent="0.25">
      <c r="A70" s="26">
        <f t="shared" si="0"/>
        <v>13</v>
      </c>
      <c r="B70" s="27">
        <f t="shared" si="1"/>
        <v>40896</v>
      </c>
      <c r="C70" s="22">
        <f t="shared" si="2"/>
        <v>2435.2927235858278</v>
      </c>
      <c r="D70" s="22">
        <f t="shared" si="3"/>
        <v>0</v>
      </c>
      <c r="E70" s="22">
        <f t="shared" si="13"/>
        <v>2435.2927235858278</v>
      </c>
      <c r="F70" s="29">
        <f t="shared" si="12"/>
        <v>2564.7072764141722</v>
      </c>
      <c r="G70" s="23"/>
      <c r="H70" s="22">
        <f t="shared" si="5"/>
        <v>36.529390853787419</v>
      </c>
      <c r="I70" s="22">
        <f t="shared" si="6"/>
        <v>0</v>
      </c>
      <c r="J70" s="24"/>
      <c r="K70" s="40"/>
      <c r="L70" s="22">
        <f t="shared" si="7"/>
        <v>54.794086280681114</v>
      </c>
      <c r="M70" s="39">
        <f t="shared" si="8"/>
        <v>36.529390853787419</v>
      </c>
      <c r="N70" s="22">
        <f t="shared" si="9"/>
        <v>0</v>
      </c>
      <c r="O70" s="22">
        <f t="shared" si="11"/>
        <v>0</v>
      </c>
      <c r="P70" s="22">
        <f t="shared" si="10"/>
        <v>91.323477134468533</v>
      </c>
      <c r="Q70" s="13"/>
      <c r="S70" s="4"/>
      <c r="V70" s="4"/>
      <c r="W70" s="4"/>
      <c r="Z70" s="4"/>
      <c r="AA70" s="4"/>
      <c r="AB70" s="4"/>
      <c r="AD70" s="4"/>
    </row>
    <row r="71" spans="1:30" x14ac:dyDescent="0.25">
      <c r="A71" s="26">
        <f t="shared" si="0"/>
        <v>14</v>
      </c>
      <c r="B71" s="27">
        <f t="shared" si="1"/>
        <v>40927</v>
      </c>
      <c r="C71" s="22">
        <f t="shared" si="2"/>
        <v>2380.4986373051465</v>
      </c>
      <c r="D71" s="22">
        <f t="shared" si="3"/>
        <v>0</v>
      </c>
      <c r="E71" s="22">
        <f t="shared" si="13"/>
        <v>2380.4986373051465</v>
      </c>
      <c r="F71" s="29">
        <f t="shared" si="12"/>
        <v>2619.5013626948535</v>
      </c>
      <c r="G71" s="23"/>
      <c r="H71" s="22">
        <f t="shared" si="5"/>
        <v>35.707479559577195</v>
      </c>
      <c r="I71" s="22">
        <f t="shared" si="6"/>
        <v>0</v>
      </c>
      <c r="J71" s="24"/>
      <c r="K71" s="40"/>
      <c r="L71" s="22">
        <f t="shared" si="7"/>
        <v>53.561219339365792</v>
      </c>
      <c r="M71" s="39">
        <f t="shared" si="8"/>
        <v>35.707479559577195</v>
      </c>
      <c r="N71" s="22">
        <f t="shared" si="9"/>
        <v>0</v>
      </c>
      <c r="O71" s="22">
        <f t="shared" si="11"/>
        <v>0</v>
      </c>
      <c r="P71" s="22">
        <f t="shared" si="10"/>
        <v>89.268698898942986</v>
      </c>
      <c r="Q71" s="13"/>
      <c r="S71" s="4"/>
      <c r="V71" s="4"/>
      <c r="W71" s="4"/>
      <c r="Z71" s="4"/>
      <c r="AA71" s="4"/>
      <c r="AB71" s="4"/>
      <c r="AD71" s="4"/>
    </row>
    <row r="72" spans="1:30" x14ac:dyDescent="0.25">
      <c r="A72" s="26">
        <f t="shared" si="0"/>
        <v>15</v>
      </c>
      <c r="B72" s="27">
        <f t="shared" si="1"/>
        <v>40958</v>
      </c>
      <c r="C72" s="22">
        <f t="shared" si="2"/>
        <v>2326.9374179657807</v>
      </c>
      <c r="D72" s="22">
        <f t="shared" si="3"/>
        <v>0</v>
      </c>
      <c r="E72" s="22">
        <f t="shared" si="13"/>
        <v>2326.9374179657807</v>
      </c>
      <c r="F72" s="29">
        <f t="shared" si="12"/>
        <v>2673.0625820342193</v>
      </c>
      <c r="G72" s="23"/>
      <c r="H72" s="22">
        <f t="shared" si="5"/>
        <v>34.904061269486711</v>
      </c>
      <c r="I72" s="22">
        <f t="shared" si="6"/>
        <v>0</v>
      </c>
      <c r="J72" s="24"/>
      <c r="K72" s="40"/>
      <c r="L72" s="22">
        <f t="shared" si="7"/>
        <v>52.356091904230063</v>
      </c>
      <c r="M72" s="39">
        <f t="shared" si="8"/>
        <v>34.904061269486711</v>
      </c>
      <c r="N72" s="22">
        <f t="shared" si="9"/>
        <v>0</v>
      </c>
      <c r="O72" s="22">
        <f t="shared" si="11"/>
        <v>0</v>
      </c>
      <c r="P72" s="22">
        <f t="shared" si="10"/>
        <v>87.260153173716773</v>
      </c>
      <c r="Q72" s="13"/>
      <c r="S72" s="4"/>
      <c r="V72" s="4"/>
      <c r="W72" s="4"/>
      <c r="Z72" s="4"/>
      <c r="AA72" s="4"/>
      <c r="AB72" s="4"/>
      <c r="AD72" s="4"/>
    </row>
    <row r="73" spans="1:30" x14ac:dyDescent="0.25">
      <c r="A73" s="26">
        <f t="shared" si="0"/>
        <v>16</v>
      </c>
      <c r="B73" s="27">
        <f t="shared" si="1"/>
        <v>40987</v>
      </c>
      <c r="C73" s="22">
        <f t="shared" si="2"/>
        <v>2274.5813260615505</v>
      </c>
      <c r="D73" s="22">
        <f t="shared" si="3"/>
        <v>0</v>
      </c>
      <c r="E73" s="22">
        <f t="shared" si="13"/>
        <v>2274.5813260615505</v>
      </c>
      <c r="F73" s="29">
        <f t="shared" si="12"/>
        <v>2725.4186739384495</v>
      </c>
      <c r="G73" s="23"/>
      <c r="H73" s="22">
        <f t="shared" si="5"/>
        <v>34.118719890923259</v>
      </c>
      <c r="I73" s="22">
        <f t="shared" si="6"/>
        <v>0</v>
      </c>
      <c r="J73" s="24"/>
      <c r="K73" s="40"/>
      <c r="L73" s="22">
        <f t="shared" si="7"/>
        <v>51.178079836384882</v>
      </c>
      <c r="M73" s="39">
        <f t="shared" si="8"/>
        <v>34.118719890923259</v>
      </c>
      <c r="N73" s="22">
        <f t="shared" si="9"/>
        <v>0</v>
      </c>
      <c r="O73" s="22">
        <f t="shared" si="11"/>
        <v>0</v>
      </c>
      <c r="P73" s="22">
        <f t="shared" si="10"/>
        <v>85.296799727308141</v>
      </c>
      <c r="Q73" s="13"/>
      <c r="S73" s="4"/>
      <c r="V73" s="4"/>
      <c r="W73" s="4"/>
      <c r="Z73" s="4"/>
      <c r="AA73" s="4"/>
      <c r="AB73" s="4"/>
      <c r="AD73" s="4"/>
    </row>
    <row r="74" spans="1:30" x14ac:dyDescent="0.25">
      <c r="A74" s="26">
        <f t="shared" si="0"/>
        <v>17</v>
      </c>
      <c r="B74" s="27">
        <f t="shared" si="1"/>
        <v>41018</v>
      </c>
      <c r="C74" s="22">
        <f t="shared" si="2"/>
        <v>2223.4032462251657</v>
      </c>
      <c r="D74" s="22">
        <f t="shared" si="3"/>
        <v>0</v>
      </c>
      <c r="E74" s="22">
        <f t="shared" si="13"/>
        <v>2223.4032462251657</v>
      </c>
      <c r="F74" s="29">
        <f t="shared" si="12"/>
        <v>2776.5967537748343</v>
      </c>
      <c r="G74" s="23"/>
      <c r="H74" s="22">
        <f t="shared" si="5"/>
        <v>33.351048693377486</v>
      </c>
      <c r="I74" s="22">
        <f t="shared" si="6"/>
        <v>0</v>
      </c>
      <c r="J74" s="24"/>
      <c r="K74" s="40"/>
      <c r="L74" s="22">
        <f t="shared" si="7"/>
        <v>50.026573040066218</v>
      </c>
      <c r="M74" s="39">
        <f t="shared" si="8"/>
        <v>33.351048693377486</v>
      </c>
      <c r="N74" s="22">
        <f t="shared" si="9"/>
        <v>0</v>
      </c>
      <c r="O74" s="22">
        <f t="shared" si="11"/>
        <v>0</v>
      </c>
      <c r="P74" s="22">
        <f t="shared" si="10"/>
        <v>83.377621733443704</v>
      </c>
      <c r="Q74" s="13"/>
      <c r="S74" s="4"/>
      <c r="V74" s="4"/>
      <c r="W74" s="4"/>
      <c r="Z74" s="4"/>
      <c r="AA74" s="4"/>
      <c r="AB74" s="4"/>
      <c r="AD74" s="4"/>
    </row>
    <row r="75" spans="1:30" x14ac:dyDescent="0.25">
      <c r="A75" s="26">
        <f t="shared" si="0"/>
        <v>18</v>
      </c>
      <c r="B75" s="27">
        <f t="shared" si="1"/>
        <v>41048</v>
      </c>
      <c r="C75" s="22">
        <f t="shared" si="2"/>
        <v>2173.3766731850997</v>
      </c>
      <c r="D75" s="22">
        <f t="shared" si="3"/>
        <v>0</v>
      </c>
      <c r="E75" s="22">
        <f t="shared" si="13"/>
        <v>2173.3766731850997</v>
      </c>
      <c r="F75" s="29">
        <f t="shared" si="12"/>
        <v>2826.6233268149003</v>
      </c>
      <c r="G75" s="23"/>
      <c r="H75" s="22">
        <f t="shared" si="5"/>
        <v>32.600650097776494</v>
      </c>
      <c r="I75" s="22">
        <f t="shared" si="6"/>
        <v>0</v>
      </c>
      <c r="J75" s="24"/>
      <c r="K75" s="40"/>
      <c r="L75" s="22">
        <f t="shared" si="7"/>
        <v>48.900975146664749</v>
      </c>
      <c r="M75" s="39">
        <f t="shared" si="8"/>
        <v>32.600650097776494</v>
      </c>
      <c r="N75" s="22">
        <f t="shared" si="9"/>
        <v>0</v>
      </c>
      <c r="O75" s="22">
        <f t="shared" si="11"/>
        <v>0</v>
      </c>
      <c r="P75" s="22">
        <f t="shared" si="10"/>
        <v>81.501625244441243</v>
      </c>
      <c r="Q75" s="13"/>
      <c r="S75" s="4"/>
      <c r="V75" s="4"/>
      <c r="W75" s="4"/>
      <c r="Z75" s="4"/>
      <c r="AA75" s="4"/>
      <c r="AB75" s="4"/>
      <c r="AD75" s="4"/>
    </row>
    <row r="76" spans="1:30" x14ac:dyDescent="0.25">
      <c r="A76" s="26">
        <f t="shared" si="0"/>
        <v>19</v>
      </c>
      <c r="B76" s="27">
        <f t="shared" si="1"/>
        <v>41079</v>
      </c>
      <c r="C76" s="22">
        <f t="shared" si="2"/>
        <v>2124.475698038435</v>
      </c>
      <c r="D76" s="22">
        <f t="shared" si="3"/>
        <v>0</v>
      </c>
      <c r="E76" s="22">
        <f t="shared" si="13"/>
        <v>2124.475698038435</v>
      </c>
      <c r="F76" s="29">
        <f t="shared" si="12"/>
        <v>2875.524301961565</v>
      </c>
      <c r="G76" s="23"/>
      <c r="H76" s="22">
        <f t="shared" si="5"/>
        <v>31.867135470576525</v>
      </c>
      <c r="I76" s="22">
        <f t="shared" si="6"/>
        <v>0</v>
      </c>
      <c r="J76" s="24"/>
      <c r="K76" s="40"/>
      <c r="L76" s="22">
        <f t="shared" si="7"/>
        <v>47.800703205864778</v>
      </c>
      <c r="M76" s="39">
        <f t="shared" si="8"/>
        <v>31.867135470576525</v>
      </c>
      <c r="N76" s="22">
        <f t="shared" si="9"/>
        <v>0</v>
      </c>
      <c r="O76" s="22">
        <f t="shared" si="11"/>
        <v>0</v>
      </c>
      <c r="P76" s="22">
        <f t="shared" si="10"/>
        <v>79.667838676441306</v>
      </c>
      <c r="Q76" s="13"/>
      <c r="S76" s="4"/>
      <c r="V76" s="4"/>
      <c r="W76" s="4"/>
      <c r="Z76" s="4"/>
      <c r="AA76" s="4"/>
      <c r="AB76" s="4"/>
      <c r="AD76" s="4"/>
    </row>
    <row r="77" spans="1:30" x14ac:dyDescent="0.25">
      <c r="A77" s="26">
        <f t="shared" si="0"/>
        <v>20</v>
      </c>
      <c r="B77" s="27">
        <f t="shared" si="1"/>
        <v>41109</v>
      </c>
      <c r="C77" s="22">
        <f t="shared" si="2"/>
        <v>2076.6749948325701</v>
      </c>
      <c r="D77" s="22">
        <f t="shared" si="3"/>
        <v>0</v>
      </c>
      <c r="E77" s="22">
        <f t="shared" si="13"/>
        <v>2076.6749948325701</v>
      </c>
      <c r="F77" s="29">
        <f t="shared" si="12"/>
        <v>2923.3250051674299</v>
      </c>
      <c r="G77" s="23"/>
      <c r="H77" s="22">
        <f t="shared" si="5"/>
        <v>31.150124922488551</v>
      </c>
      <c r="I77" s="22">
        <f t="shared" si="6"/>
        <v>0</v>
      </c>
      <c r="J77" s="24"/>
      <c r="K77" s="40"/>
      <c r="L77" s="22">
        <f t="shared" si="7"/>
        <v>46.725187383732823</v>
      </c>
      <c r="M77" s="39">
        <f t="shared" si="8"/>
        <v>31.150124922488551</v>
      </c>
      <c r="N77" s="22">
        <f t="shared" si="9"/>
        <v>0</v>
      </c>
      <c r="O77" s="22">
        <f t="shared" si="11"/>
        <v>0</v>
      </c>
      <c r="P77" s="22">
        <f t="shared" si="10"/>
        <v>77.875312306221375</v>
      </c>
      <c r="Q77" s="13"/>
      <c r="S77" s="4"/>
      <c r="V77" s="4"/>
      <c r="W77" s="4"/>
      <c r="Z77" s="4"/>
      <c r="AA77" s="4"/>
      <c r="AB77" s="4"/>
      <c r="AD77" s="4"/>
    </row>
    <row r="78" spans="1:30" x14ac:dyDescent="0.25">
      <c r="A78" s="26">
        <f t="shared" si="0"/>
        <v>21</v>
      </c>
      <c r="B78" s="27">
        <f t="shared" si="1"/>
        <v>41140</v>
      </c>
      <c r="C78" s="22">
        <f t="shared" si="2"/>
        <v>2029.9498074488372</v>
      </c>
      <c r="D78" s="22">
        <f t="shared" si="3"/>
        <v>0</v>
      </c>
      <c r="E78" s="22">
        <f t="shared" si="13"/>
        <v>2029.9498074488372</v>
      </c>
      <c r="F78" s="29">
        <f t="shared" si="12"/>
        <v>2970.0501925511626</v>
      </c>
      <c r="G78" s="23"/>
      <c r="H78" s="22">
        <f t="shared" si="5"/>
        <v>30.449247111732557</v>
      </c>
      <c r="I78" s="22">
        <f t="shared" si="6"/>
        <v>0</v>
      </c>
      <c r="J78" s="24"/>
      <c r="K78" s="40"/>
      <c r="L78" s="22">
        <f t="shared" si="7"/>
        <v>45.673870667598834</v>
      </c>
      <c r="M78" s="39">
        <f t="shared" si="8"/>
        <v>30.449247111732557</v>
      </c>
      <c r="N78" s="22">
        <f t="shared" si="9"/>
        <v>0</v>
      </c>
      <c r="O78" s="22">
        <f t="shared" si="11"/>
        <v>0</v>
      </c>
      <c r="P78" s="22">
        <f t="shared" si="10"/>
        <v>76.123117779331395</v>
      </c>
      <c r="Q78" s="13"/>
      <c r="R78" s="4"/>
      <c r="S78" s="4"/>
      <c r="V78" s="4"/>
      <c r="W78" s="4"/>
      <c r="Z78" s="4"/>
      <c r="AA78" s="4"/>
      <c r="AB78" s="4"/>
      <c r="AD78" s="4"/>
    </row>
    <row r="79" spans="1:30" x14ac:dyDescent="0.25">
      <c r="A79" s="26">
        <f t="shared" si="0"/>
        <v>22</v>
      </c>
      <c r="B79" s="27">
        <f t="shared" si="1"/>
        <v>41171</v>
      </c>
      <c r="C79" s="22">
        <f t="shared" si="2"/>
        <v>1984.2759367812384</v>
      </c>
      <c r="D79" s="22">
        <f t="shared" si="3"/>
        <v>0</v>
      </c>
      <c r="E79" s="22">
        <f t="shared" si="13"/>
        <v>1984.2759367812384</v>
      </c>
      <c r="F79" s="29">
        <f t="shared" si="12"/>
        <v>3015.7240632187613</v>
      </c>
      <c r="G79" s="23"/>
      <c r="H79" s="22">
        <f t="shared" si="5"/>
        <v>29.764139051718576</v>
      </c>
      <c r="I79" s="22">
        <f t="shared" si="6"/>
        <v>0</v>
      </c>
      <c r="J79" s="24"/>
      <c r="K79" s="40"/>
      <c r="L79" s="22">
        <f t="shared" si="7"/>
        <v>44.646208577577866</v>
      </c>
      <c r="M79" s="39">
        <f t="shared" si="8"/>
        <v>29.764139051718576</v>
      </c>
      <c r="N79" s="22">
        <f t="shared" si="9"/>
        <v>0</v>
      </c>
      <c r="O79" s="22">
        <f t="shared" si="11"/>
        <v>0</v>
      </c>
      <c r="P79" s="22">
        <f t="shared" si="10"/>
        <v>74.410347629296439</v>
      </c>
      <c r="Q79" s="13"/>
      <c r="S79" s="4"/>
      <c r="V79" s="4"/>
      <c r="W79" s="4"/>
      <c r="Z79" s="4"/>
      <c r="AA79" s="4"/>
      <c r="AB79" s="4"/>
      <c r="AD79" s="4"/>
    </row>
    <row r="80" spans="1:30" x14ac:dyDescent="0.25">
      <c r="A80" s="26">
        <f t="shared" si="0"/>
        <v>23</v>
      </c>
      <c r="B80" s="27">
        <f t="shared" si="1"/>
        <v>41201</v>
      </c>
      <c r="C80" s="22">
        <f t="shared" si="2"/>
        <v>1939.6297282036605</v>
      </c>
      <c r="D80" s="22">
        <f t="shared" si="3"/>
        <v>0</v>
      </c>
      <c r="E80" s="22">
        <f t="shared" si="13"/>
        <v>1939.6297282036605</v>
      </c>
      <c r="F80" s="29">
        <f t="shared" si="12"/>
        <v>3060.3702717963397</v>
      </c>
      <c r="G80" s="23"/>
      <c r="H80" s="22">
        <f t="shared" si="5"/>
        <v>29.094445923054906</v>
      </c>
      <c r="I80" s="22">
        <f t="shared" si="6"/>
        <v>0</v>
      </c>
      <c r="J80" s="24"/>
      <c r="K80" s="40"/>
      <c r="L80" s="22">
        <f t="shared" si="7"/>
        <v>43.641668884582359</v>
      </c>
      <c r="M80" s="39">
        <f t="shared" si="8"/>
        <v>29.094445923054906</v>
      </c>
      <c r="N80" s="22">
        <f t="shared" si="9"/>
        <v>0</v>
      </c>
      <c r="O80" s="22">
        <f t="shared" si="11"/>
        <v>0</v>
      </c>
      <c r="P80" s="22">
        <f t="shared" si="10"/>
        <v>72.736114807637264</v>
      </c>
      <c r="Q80" s="13"/>
      <c r="S80" s="4"/>
      <c r="V80" s="4"/>
      <c r="W80" s="4"/>
      <c r="Z80" s="4"/>
      <c r="AA80" s="4"/>
      <c r="AB80" s="4"/>
      <c r="AD80" s="4"/>
    </row>
    <row r="81" spans="1:30" x14ac:dyDescent="0.25">
      <c r="A81" s="26">
        <f t="shared" si="0"/>
        <v>24</v>
      </c>
      <c r="B81" s="27">
        <f t="shared" si="1"/>
        <v>41232</v>
      </c>
      <c r="C81" s="22">
        <f t="shared" si="2"/>
        <v>1895.9880593190783</v>
      </c>
      <c r="D81" s="22">
        <f t="shared" si="3"/>
        <v>0</v>
      </c>
      <c r="E81" s="22">
        <f t="shared" si="13"/>
        <v>1895.9880593190783</v>
      </c>
      <c r="F81" s="29">
        <f t="shared" si="12"/>
        <v>3104.0119406809217</v>
      </c>
      <c r="G81" s="23"/>
      <c r="H81" s="22">
        <f t="shared" si="5"/>
        <v>28.439820889786173</v>
      </c>
      <c r="I81" s="22">
        <f t="shared" si="6"/>
        <v>0</v>
      </c>
      <c r="J81" s="24"/>
      <c r="K81" s="40"/>
      <c r="L81" s="22">
        <f t="shared" si="7"/>
        <v>42.65973133467925</v>
      </c>
      <c r="M81" s="39">
        <f t="shared" si="8"/>
        <v>28.439820889786173</v>
      </c>
      <c r="N81" s="22">
        <f t="shared" si="9"/>
        <v>0</v>
      </c>
      <c r="O81" s="22">
        <f t="shared" si="11"/>
        <v>0</v>
      </c>
      <c r="P81" s="22">
        <f t="shared" si="10"/>
        <v>71.099552224465427</v>
      </c>
      <c r="Q81" s="13"/>
      <c r="S81" s="4"/>
      <c r="V81" s="4"/>
      <c r="W81" s="4"/>
      <c r="Z81" s="4"/>
      <c r="AA81" s="4"/>
      <c r="AB81" s="4"/>
      <c r="AD81" s="4"/>
    </row>
    <row r="82" spans="1:30" x14ac:dyDescent="0.25">
      <c r="A82" s="26">
        <f t="shared" si="0"/>
        <v>25</v>
      </c>
      <c r="B82" s="27">
        <f t="shared" si="1"/>
        <v>41262</v>
      </c>
      <c r="C82" s="22">
        <f t="shared" si="2"/>
        <v>1853.328327984399</v>
      </c>
      <c r="D82" s="22">
        <f t="shared" si="3"/>
        <v>0</v>
      </c>
      <c r="E82" s="22">
        <f t="shared" si="13"/>
        <v>1853.328327984399</v>
      </c>
      <c r="F82" s="29">
        <f t="shared" si="12"/>
        <v>3146.671672015601</v>
      </c>
      <c r="G82" s="23"/>
      <c r="H82" s="22">
        <f t="shared" si="5"/>
        <v>27.799924919765985</v>
      </c>
      <c r="I82" s="22">
        <f t="shared" si="6"/>
        <v>0</v>
      </c>
      <c r="J82" s="24"/>
      <c r="K82" s="40"/>
      <c r="L82" s="22">
        <f t="shared" si="7"/>
        <v>41.699887379648985</v>
      </c>
      <c r="M82" s="39">
        <f t="shared" si="8"/>
        <v>27.799924919765985</v>
      </c>
      <c r="N82" s="22">
        <f t="shared" si="9"/>
        <v>0</v>
      </c>
      <c r="O82" s="22">
        <f t="shared" si="11"/>
        <v>0</v>
      </c>
      <c r="P82" s="22">
        <f t="shared" si="10"/>
        <v>69.49981229941497</v>
      </c>
      <c r="Q82" s="13"/>
      <c r="S82" s="4"/>
      <c r="V82" s="4"/>
      <c r="W82" s="4"/>
      <c r="Z82" s="4"/>
      <c r="AA82" s="4"/>
      <c r="AB82" s="4"/>
      <c r="AD82" s="4"/>
    </row>
    <row r="83" spans="1:30" x14ac:dyDescent="0.25">
      <c r="A83" s="26">
        <f t="shared" si="0"/>
        <v>26</v>
      </c>
      <c r="B83" s="27">
        <f t="shared" si="1"/>
        <v>41293</v>
      </c>
      <c r="C83" s="22">
        <f t="shared" si="2"/>
        <v>1811.62844060475</v>
      </c>
      <c r="D83" s="22">
        <f t="shared" si="3"/>
        <v>0</v>
      </c>
      <c r="E83" s="22">
        <f t="shared" si="13"/>
        <v>1811.62844060475</v>
      </c>
      <c r="F83" s="29">
        <f t="shared" si="12"/>
        <v>3188.3715593952502</v>
      </c>
      <c r="G83" s="23"/>
      <c r="H83" s="22">
        <f t="shared" si="5"/>
        <v>27.174426609071251</v>
      </c>
      <c r="I83" s="22">
        <f t="shared" si="6"/>
        <v>0</v>
      </c>
      <c r="J83" s="24"/>
      <c r="K83" s="40"/>
      <c r="L83" s="22">
        <f t="shared" si="7"/>
        <v>40.761639913606885</v>
      </c>
      <c r="M83" s="39">
        <f t="shared" si="8"/>
        <v>27.174426609071251</v>
      </c>
      <c r="N83" s="22">
        <f t="shared" si="9"/>
        <v>0</v>
      </c>
      <c r="O83" s="22">
        <f t="shared" si="11"/>
        <v>0</v>
      </c>
      <c r="P83" s="22">
        <f t="shared" si="10"/>
        <v>67.936066522678132</v>
      </c>
      <c r="Q83" s="13"/>
      <c r="S83" s="4"/>
      <c r="V83" s="4"/>
      <c r="W83" s="4"/>
      <c r="Z83" s="4"/>
      <c r="AA83" s="4"/>
      <c r="AB83" s="4"/>
      <c r="AD83" s="4"/>
    </row>
    <row r="84" spans="1:30" x14ac:dyDescent="0.25">
      <c r="A84" s="26">
        <f t="shared" si="0"/>
        <v>27</v>
      </c>
      <c r="B84" s="27">
        <f t="shared" si="1"/>
        <v>41324</v>
      </c>
      <c r="C84" s="22">
        <f t="shared" si="2"/>
        <v>1770.8668006911432</v>
      </c>
      <c r="D84" s="22">
        <f t="shared" si="3"/>
        <v>0</v>
      </c>
      <c r="E84" s="22">
        <f t="shared" si="13"/>
        <v>1770.8668006911432</v>
      </c>
      <c r="F84" s="29">
        <f t="shared" si="12"/>
        <v>3229.133199308857</v>
      </c>
      <c r="G84" s="23"/>
      <c r="H84" s="22">
        <f t="shared" si="5"/>
        <v>26.563002010367146</v>
      </c>
      <c r="I84" s="22">
        <f t="shared" si="6"/>
        <v>0</v>
      </c>
      <c r="J84" s="24"/>
      <c r="K84" s="40"/>
      <c r="L84" s="22">
        <f t="shared" si="7"/>
        <v>39.844503015550728</v>
      </c>
      <c r="M84" s="39">
        <f t="shared" si="8"/>
        <v>26.563002010367146</v>
      </c>
      <c r="N84" s="22">
        <f t="shared" si="9"/>
        <v>0</v>
      </c>
      <c r="O84" s="22">
        <f t="shared" si="11"/>
        <v>0</v>
      </c>
      <c r="P84" s="22">
        <f t="shared" si="10"/>
        <v>66.407505025917871</v>
      </c>
      <c r="Q84" s="13"/>
      <c r="S84" s="4"/>
      <c r="V84" s="4"/>
      <c r="W84" s="4"/>
      <c r="Z84" s="4"/>
      <c r="AA84" s="4"/>
      <c r="AB84" s="4"/>
      <c r="AD84" s="4"/>
    </row>
    <row r="85" spans="1:30" x14ac:dyDescent="0.25">
      <c r="A85" s="26">
        <f t="shared" si="0"/>
        <v>28</v>
      </c>
      <c r="B85" s="27">
        <f t="shared" si="1"/>
        <v>41352</v>
      </c>
      <c r="C85" s="22">
        <f t="shared" si="2"/>
        <v>1731.0222976755924</v>
      </c>
      <c r="D85" s="22">
        <f t="shared" si="3"/>
        <v>0</v>
      </c>
      <c r="E85" s="22">
        <f t="shared" si="13"/>
        <v>1731.0222976755924</v>
      </c>
      <c r="F85" s="29">
        <f t="shared" si="12"/>
        <v>3268.9777023244078</v>
      </c>
      <c r="G85" s="23"/>
      <c r="H85" s="22">
        <f t="shared" si="5"/>
        <v>25.965334465133886</v>
      </c>
      <c r="I85" s="22">
        <f t="shared" si="6"/>
        <v>0</v>
      </c>
      <c r="J85" s="24"/>
      <c r="K85" s="40"/>
      <c r="L85" s="22">
        <f t="shared" si="7"/>
        <v>38.948001697700825</v>
      </c>
      <c r="M85" s="39">
        <f t="shared" si="8"/>
        <v>25.965334465133886</v>
      </c>
      <c r="N85" s="22">
        <f t="shared" si="9"/>
        <v>0</v>
      </c>
      <c r="O85" s="22">
        <f t="shared" si="11"/>
        <v>0</v>
      </c>
      <c r="P85" s="22">
        <f t="shared" si="10"/>
        <v>64.91333616283471</v>
      </c>
      <c r="Q85" s="13"/>
      <c r="S85" s="4"/>
      <c r="V85" s="4"/>
      <c r="W85" s="4"/>
      <c r="Z85" s="4"/>
      <c r="AA85" s="4"/>
      <c r="AB85" s="4"/>
      <c r="AD85" s="4"/>
    </row>
    <row r="86" spans="1:30" x14ac:dyDescent="0.25">
      <c r="A86" s="26">
        <f t="shared" si="0"/>
        <v>29</v>
      </c>
      <c r="B86" s="27">
        <f t="shared" si="1"/>
        <v>41383</v>
      </c>
      <c r="C86" s="22">
        <f t="shared" si="2"/>
        <v>1692.0742959778916</v>
      </c>
      <c r="D86" s="22">
        <f t="shared" si="3"/>
        <v>0</v>
      </c>
      <c r="E86" s="22">
        <f t="shared" si="13"/>
        <v>1692.0742959778916</v>
      </c>
      <c r="F86" s="29">
        <f t="shared" si="12"/>
        <v>3307.9257040221082</v>
      </c>
      <c r="G86" s="23"/>
      <c r="H86" s="22">
        <f t="shared" si="5"/>
        <v>25.381114439668373</v>
      </c>
      <c r="I86" s="22">
        <f t="shared" si="6"/>
        <v>0</v>
      </c>
      <c r="J86" s="24"/>
      <c r="K86" s="40"/>
      <c r="L86" s="22">
        <f t="shared" si="7"/>
        <v>38.071671659502556</v>
      </c>
      <c r="M86" s="39">
        <f t="shared" si="8"/>
        <v>25.381114439668373</v>
      </c>
      <c r="N86" s="22">
        <f t="shared" si="9"/>
        <v>0</v>
      </c>
      <c r="O86" s="22">
        <f t="shared" si="11"/>
        <v>0</v>
      </c>
      <c r="P86" s="22">
        <f t="shared" si="10"/>
        <v>63.452786099170929</v>
      </c>
      <c r="Q86" s="13"/>
      <c r="S86" s="4"/>
      <c r="V86" s="4"/>
      <c r="W86" s="4"/>
      <c r="Z86" s="4"/>
      <c r="AA86" s="4"/>
      <c r="AB86" s="4"/>
      <c r="AD86" s="4"/>
    </row>
    <row r="87" spans="1:30" x14ac:dyDescent="0.25">
      <c r="A87" s="26">
        <f t="shared" si="0"/>
        <v>30</v>
      </c>
      <c r="B87" s="27">
        <f t="shared" si="1"/>
        <v>41413</v>
      </c>
      <c r="C87" s="22">
        <f t="shared" si="2"/>
        <v>1654.0026243183891</v>
      </c>
      <c r="D87" s="22">
        <f t="shared" si="3"/>
        <v>0</v>
      </c>
      <c r="E87" s="22">
        <f t="shared" si="13"/>
        <v>1654.0026243183891</v>
      </c>
      <c r="F87" s="29">
        <f t="shared" si="12"/>
        <v>3345.9973756816107</v>
      </c>
      <c r="G87" s="23"/>
      <c r="H87" s="22">
        <f t="shared" si="5"/>
        <v>24.810039364775836</v>
      </c>
      <c r="I87" s="22">
        <f t="shared" si="6"/>
        <v>0</v>
      </c>
      <c r="J87" s="24"/>
      <c r="K87" s="40"/>
      <c r="L87" s="22">
        <f t="shared" si="7"/>
        <v>37.215059047163763</v>
      </c>
      <c r="M87" s="39">
        <f t="shared" si="8"/>
        <v>24.810039364775836</v>
      </c>
      <c r="N87" s="22">
        <f t="shared" si="9"/>
        <v>0</v>
      </c>
      <c r="O87" s="22">
        <f t="shared" si="11"/>
        <v>0</v>
      </c>
      <c r="P87" s="22">
        <f t="shared" si="10"/>
        <v>62.025098411939595</v>
      </c>
      <c r="Q87" s="13"/>
      <c r="S87" s="4"/>
      <c r="V87" s="4"/>
      <c r="W87" s="4"/>
      <c r="Z87" s="4"/>
      <c r="AA87" s="4"/>
      <c r="AB87" s="4"/>
      <c r="AD87" s="4"/>
    </row>
    <row r="88" spans="1:30" x14ac:dyDescent="0.25">
      <c r="A88" s="26">
        <f t="shared" si="0"/>
        <v>31</v>
      </c>
      <c r="B88" s="27">
        <f t="shared" si="1"/>
        <v>41444</v>
      </c>
      <c r="C88" s="22">
        <f t="shared" si="2"/>
        <v>1616.7875652712253</v>
      </c>
      <c r="D88" s="22">
        <f t="shared" si="3"/>
        <v>0</v>
      </c>
      <c r="E88" s="22">
        <f t="shared" si="13"/>
        <v>1616.7875652712253</v>
      </c>
      <c r="F88" s="29">
        <f t="shared" si="12"/>
        <v>3383.2124347287745</v>
      </c>
      <c r="G88" s="23"/>
      <c r="H88" s="22">
        <f t="shared" si="5"/>
        <v>24.251813479068378</v>
      </c>
      <c r="I88" s="22">
        <f t="shared" si="6"/>
        <v>0</v>
      </c>
      <c r="J88" s="24"/>
      <c r="K88" s="40"/>
      <c r="L88" s="22">
        <f t="shared" si="7"/>
        <v>36.377720218602576</v>
      </c>
      <c r="M88" s="39">
        <f t="shared" si="8"/>
        <v>24.251813479068378</v>
      </c>
      <c r="N88" s="22">
        <f t="shared" si="9"/>
        <v>0</v>
      </c>
      <c r="O88" s="22">
        <f t="shared" si="11"/>
        <v>0</v>
      </c>
      <c r="P88" s="22">
        <f t="shared" si="10"/>
        <v>60.629533697670951</v>
      </c>
      <c r="Q88" s="13"/>
      <c r="S88" s="4"/>
      <c r="V88" s="4"/>
      <c r="W88" s="4"/>
      <c r="Z88" s="4"/>
      <c r="AA88" s="4"/>
      <c r="AB88" s="4"/>
      <c r="AD88" s="4"/>
    </row>
    <row r="89" spans="1:30" x14ac:dyDescent="0.25">
      <c r="A89" s="26">
        <f t="shared" si="0"/>
        <v>32</v>
      </c>
      <c r="B89" s="27">
        <f t="shared" si="1"/>
        <v>41474</v>
      </c>
      <c r="C89" s="22">
        <f t="shared" si="2"/>
        <v>1580.4098450526226</v>
      </c>
      <c r="D89" s="22">
        <f t="shared" si="3"/>
        <v>0</v>
      </c>
      <c r="E89" s="22">
        <f t="shared" si="13"/>
        <v>1580.4098450526226</v>
      </c>
      <c r="F89" s="29">
        <f t="shared" si="12"/>
        <v>3419.5901549473774</v>
      </c>
      <c r="G89" s="23"/>
      <c r="H89" s="22">
        <f t="shared" si="5"/>
        <v>23.706147675789339</v>
      </c>
      <c r="I89" s="22">
        <f t="shared" si="6"/>
        <v>0</v>
      </c>
      <c r="J89" s="24"/>
      <c r="K89" s="40"/>
      <c r="L89" s="22">
        <f t="shared" si="7"/>
        <v>35.559221513684008</v>
      </c>
      <c r="M89" s="39">
        <f t="shared" si="8"/>
        <v>23.706147675789339</v>
      </c>
      <c r="N89" s="22">
        <f t="shared" si="9"/>
        <v>0</v>
      </c>
      <c r="O89" s="22">
        <f t="shared" si="11"/>
        <v>0</v>
      </c>
      <c r="P89" s="22">
        <f t="shared" si="10"/>
        <v>59.265369189473347</v>
      </c>
      <c r="Q89" s="13"/>
      <c r="S89" s="4"/>
      <c r="V89" s="4"/>
      <c r="W89" s="4"/>
      <c r="Z89" s="4"/>
      <c r="AA89" s="4"/>
      <c r="AB89" s="4"/>
      <c r="AD89" s="4"/>
    </row>
    <row r="90" spans="1:30" x14ac:dyDescent="0.25">
      <c r="A90" s="26">
        <f t="shared" si="0"/>
        <v>33</v>
      </c>
      <c r="B90" s="27">
        <f t="shared" si="1"/>
        <v>41505</v>
      </c>
      <c r="C90" s="22">
        <f t="shared" si="2"/>
        <v>1544.8506235389386</v>
      </c>
      <c r="D90" s="22">
        <f t="shared" si="3"/>
        <v>0</v>
      </c>
      <c r="E90" s="22">
        <f t="shared" si="13"/>
        <v>1544.8506235389386</v>
      </c>
      <c r="F90" s="29">
        <f t="shared" si="12"/>
        <v>3455.1493764610614</v>
      </c>
      <c r="G90" s="23"/>
      <c r="H90" s="22">
        <f t="shared" ref="H90:H121" si="14">IF(C90&lt;0,"",IF(ISBLANK($D$12),"",C90*($D$18/12)))</f>
        <v>23.172759353084079</v>
      </c>
      <c r="I90" s="22">
        <f t="shared" si="6"/>
        <v>0</v>
      </c>
      <c r="J90" s="24"/>
      <c r="K90" s="40"/>
      <c r="L90" s="22">
        <f t="shared" si="7"/>
        <v>34.759139029626127</v>
      </c>
      <c r="M90" s="39">
        <f t="shared" si="8"/>
        <v>23.172759353084079</v>
      </c>
      <c r="N90" s="22">
        <f t="shared" si="9"/>
        <v>0</v>
      </c>
      <c r="O90" s="22">
        <f t="shared" si="11"/>
        <v>0</v>
      </c>
      <c r="P90" s="22">
        <f t="shared" si="10"/>
        <v>57.931898382710202</v>
      </c>
      <c r="Q90" s="13"/>
      <c r="S90" s="4"/>
      <c r="V90" s="4"/>
      <c r="W90" s="4"/>
      <c r="Z90" s="4"/>
      <c r="AA90" s="4"/>
      <c r="AB90" s="4"/>
      <c r="AD90" s="4"/>
    </row>
    <row r="91" spans="1:30" x14ac:dyDescent="0.25">
      <c r="A91" s="26">
        <f t="shared" si="0"/>
        <v>34</v>
      </c>
      <c r="B91" s="27">
        <f t="shared" si="1"/>
        <v>41536</v>
      </c>
      <c r="C91" s="22">
        <f t="shared" si="2"/>
        <v>1510.0914845093125</v>
      </c>
      <c r="D91" s="22">
        <f t="shared" si="3"/>
        <v>0</v>
      </c>
      <c r="E91" s="22">
        <f t="shared" si="13"/>
        <v>1510.0914845093125</v>
      </c>
      <c r="F91" s="29">
        <f t="shared" si="12"/>
        <v>3489.9085154906875</v>
      </c>
      <c r="G91" s="23"/>
      <c r="H91" s="22">
        <f t="shared" si="14"/>
        <v>22.651372267639687</v>
      </c>
      <c r="I91" s="22">
        <f t="shared" si="6"/>
        <v>0</v>
      </c>
      <c r="J91" s="24"/>
      <c r="K91" s="40"/>
      <c r="L91" s="22">
        <f t="shared" si="7"/>
        <v>33.97705840145953</v>
      </c>
      <c r="M91" s="39">
        <f t="shared" si="8"/>
        <v>22.651372267639687</v>
      </c>
      <c r="N91" s="22">
        <f t="shared" si="9"/>
        <v>0</v>
      </c>
      <c r="O91" s="22">
        <f t="shared" si="11"/>
        <v>0</v>
      </c>
      <c r="P91" s="22">
        <f t="shared" si="10"/>
        <v>56.628430669099217</v>
      </c>
      <c r="Q91" s="13"/>
      <c r="S91" s="4"/>
      <c r="V91" s="4"/>
      <c r="W91" s="4"/>
      <c r="Z91" s="4"/>
      <c r="AA91" s="4"/>
      <c r="AB91" s="4"/>
      <c r="AD91" s="4"/>
    </row>
    <row r="92" spans="1:30" x14ac:dyDescent="0.25">
      <c r="A92" s="26">
        <f t="shared" si="0"/>
        <v>35</v>
      </c>
      <c r="B92" s="27">
        <f t="shared" si="1"/>
        <v>41566</v>
      </c>
      <c r="C92" s="22">
        <f t="shared" si="2"/>
        <v>1476.114426107853</v>
      </c>
      <c r="D92" s="22">
        <f t="shared" si="3"/>
        <v>0</v>
      </c>
      <c r="E92" s="22">
        <f t="shared" si="13"/>
        <v>1476.114426107853</v>
      </c>
      <c r="F92" s="29">
        <f t="shared" si="12"/>
        <v>3523.885573892147</v>
      </c>
      <c r="G92" s="23"/>
      <c r="H92" s="22">
        <f t="shared" si="14"/>
        <v>22.141716391617795</v>
      </c>
      <c r="I92" s="22">
        <f t="shared" si="6"/>
        <v>0</v>
      </c>
      <c r="J92" s="24"/>
      <c r="K92" s="40"/>
      <c r="L92" s="22">
        <f t="shared" si="7"/>
        <v>33.212574587426701</v>
      </c>
      <c r="M92" s="39">
        <f t="shared" si="8"/>
        <v>22.141716391617795</v>
      </c>
      <c r="N92" s="22">
        <f t="shared" si="9"/>
        <v>0</v>
      </c>
      <c r="O92" s="22">
        <f t="shared" si="11"/>
        <v>0</v>
      </c>
      <c r="P92" s="22">
        <f t="shared" si="10"/>
        <v>55.354290979044492</v>
      </c>
      <c r="Q92" s="13"/>
      <c r="S92" s="4"/>
      <c r="V92" s="4"/>
      <c r="W92" s="4"/>
      <c r="Z92" s="4"/>
      <c r="AA92" s="4"/>
      <c r="AB92" s="4"/>
      <c r="AD92" s="4"/>
    </row>
    <row r="93" spans="1:30" x14ac:dyDescent="0.25">
      <c r="A93" s="26">
        <f t="shared" si="0"/>
        <v>36</v>
      </c>
      <c r="B93" s="27">
        <f t="shared" si="1"/>
        <v>41597</v>
      </c>
      <c r="C93" s="22">
        <f t="shared" si="2"/>
        <v>1442.9018515204264</v>
      </c>
      <c r="D93" s="22">
        <f t="shared" si="3"/>
        <v>0</v>
      </c>
      <c r="E93" s="22">
        <f t="shared" si="13"/>
        <v>1442.9018515204264</v>
      </c>
      <c r="F93" s="29">
        <f t="shared" si="12"/>
        <v>3557.0981484795739</v>
      </c>
      <c r="G93" s="23"/>
      <c r="H93" s="22">
        <f t="shared" si="14"/>
        <v>21.643527772806394</v>
      </c>
      <c r="I93" s="22">
        <f t="shared" si="6"/>
        <v>0</v>
      </c>
      <c r="J93" s="24"/>
      <c r="K93" s="40"/>
      <c r="L93" s="22">
        <f t="shared" si="7"/>
        <v>32.465291659209591</v>
      </c>
      <c r="M93" s="39">
        <f t="shared" si="8"/>
        <v>21.643527772806394</v>
      </c>
      <c r="N93" s="22">
        <f t="shared" si="9"/>
        <v>0</v>
      </c>
      <c r="O93" s="22">
        <f t="shared" si="11"/>
        <v>0</v>
      </c>
      <c r="P93" s="22">
        <f t="shared" si="10"/>
        <v>54.108819432015984</v>
      </c>
      <c r="Q93" s="13"/>
      <c r="S93" s="4"/>
      <c r="V93" s="4"/>
      <c r="W93" s="4"/>
      <c r="Z93" s="4"/>
      <c r="AA93" s="4"/>
      <c r="AB93" s="4"/>
      <c r="AD93" s="4"/>
    </row>
    <row r="94" spans="1:30" x14ac:dyDescent="0.25">
      <c r="A94" s="26">
        <f t="shared" si="0"/>
        <v>37</v>
      </c>
      <c r="B94" s="27">
        <f t="shared" si="1"/>
        <v>41627</v>
      </c>
      <c r="C94" s="22">
        <f t="shared" si="2"/>
        <v>1410.4365598612167</v>
      </c>
      <c r="D94" s="22">
        <f t="shared" si="3"/>
        <v>0</v>
      </c>
      <c r="E94" s="22">
        <f t="shared" si="13"/>
        <v>1410.4365598612167</v>
      </c>
      <c r="F94" s="29">
        <f t="shared" si="12"/>
        <v>3589.5634401387833</v>
      </c>
      <c r="G94" s="23"/>
      <c r="H94" s="22">
        <f t="shared" si="14"/>
        <v>21.15654839791825</v>
      </c>
      <c r="I94" s="22">
        <f t="shared" si="6"/>
        <v>0</v>
      </c>
      <c r="J94" s="24"/>
      <c r="K94" s="40"/>
      <c r="L94" s="22">
        <f t="shared" si="7"/>
        <v>31.734822596877372</v>
      </c>
      <c r="M94" s="39">
        <f t="shared" si="8"/>
        <v>21.15654839791825</v>
      </c>
      <c r="N94" s="22">
        <f t="shared" si="9"/>
        <v>0</v>
      </c>
      <c r="O94" s="22">
        <f t="shared" si="11"/>
        <v>0</v>
      </c>
      <c r="P94" s="22">
        <f t="shared" si="10"/>
        <v>52.891370994795622</v>
      </c>
      <c r="Q94" s="13"/>
      <c r="S94" s="4"/>
      <c r="V94" s="4"/>
      <c r="W94" s="4"/>
      <c r="Z94" s="4"/>
      <c r="AA94" s="4"/>
      <c r="AB94" s="4"/>
      <c r="AD94" s="4"/>
    </row>
    <row r="95" spans="1:30" x14ac:dyDescent="0.25">
      <c r="A95" s="26">
        <f t="shared" si="0"/>
        <v>38</v>
      </c>
      <c r="B95" s="27">
        <f t="shared" si="1"/>
        <v>41658</v>
      </c>
      <c r="C95" s="22">
        <f t="shared" si="2"/>
        <v>1378.7017372643393</v>
      </c>
      <c r="D95" s="22">
        <f t="shared" si="3"/>
        <v>0</v>
      </c>
      <c r="E95" s="22">
        <f t="shared" si="13"/>
        <v>1378.7017372643393</v>
      </c>
      <c r="F95" s="29">
        <f t="shared" si="12"/>
        <v>3621.2982627356605</v>
      </c>
      <c r="G95" s="23"/>
      <c r="H95" s="22">
        <f t="shared" si="14"/>
        <v>20.680526058965089</v>
      </c>
      <c r="I95" s="22">
        <f t="shared" si="6"/>
        <v>0</v>
      </c>
      <c r="J95" s="24"/>
      <c r="K95" s="40"/>
      <c r="L95" s="22">
        <f t="shared" si="7"/>
        <v>31.020789088447632</v>
      </c>
      <c r="M95" s="39">
        <f t="shared" si="8"/>
        <v>20.680526058965089</v>
      </c>
      <c r="N95" s="22">
        <f t="shared" si="9"/>
        <v>0</v>
      </c>
      <c r="O95" s="22">
        <f t="shared" si="11"/>
        <v>0</v>
      </c>
      <c r="P95" s="22">
        <f t="shared" si="10"/>
        <v>51.701315147412721</v>
      </c>
      <c r="Q95" s="13"/>
      <c r="S95" s="4"/>
      <c r="V95" s="4"/>
      <c r="W95" s="4"/>
      <c r="Z95" s="4"/>
      <c r="AA95" s="4"/>
      <c r="AB95" s="4"/>
      <c r="AD95" s="4"/>
    </row>
    <row r="96" spans="1:30" x14ac:dyDescent="0.25">
      <c r="A96" s="26">
        <f t="shared" si="0"/>
        <v>39</v>
      </c>
      <c r="B96" s="27">
        <f t="shared" si="1"/>
        <v>41689</v>
      </c>
      <c r="C96" s="22">
        <f t="shared" si="2"/>
        <v>1347.6809481758917</v>
      </c>
      <c r="D96" s="22">
        <f t="shared" si="3"/>
        <v>0</v>
      </c>
      <c r="E96" s="22">
        <f t="shared" si="13"/>
        <v>1347.6809481758917</v>
      </c>
      <c r="F96" s="29">
        <f t="shared" si="12"/>
        <v>3652.3190518241081</v>
      </c>
      <c r="G96" s="23"/>
      <c r="H96" s="22">
        <f t="shared" si="14"/>
        <v>20.215214222638373</v>
      </c>
      <c r="I96" s="22">
        <f t="shared" si="6"/>
        <v>0</v>
      </c>
      <c r="J96" s="24"/>
      <c r="K96" s="40"/>
      <c r="L96" s="22">
        <f t="shared" si="7"/>
        <v>30.322821333957563</v>
      </c>
      <c r="M96" s="39">
        <f t="shared" si="8"/>
        <v>20.215214222638373</v>
      </c>
      <c r="N96" s="22">
        <f t="shared" si="9"/>
        <v>0</v>
      </c>
      <c r="O96" s="22">
        <f t="shared" si="11"/>
        <v>0</v>
      </c>
      <c r="P96" s="22">
        <f t="shared" si="10"/>
        <v>50.538035556595936</v>
      </c>
      <c r="Q96" s="13"/>
      <c r="S96" s="4"/>
      <c r="V96" s="4"/>
      <c r="W96" s="4"/>
      <c r="Z96" s="4"/>
      <c r="AA96" s="4"/>
      <c r="AB96" s="4"/>
      <c r="AD96" s="4"/>
    </row>
    <row r="97" spans="1:30" x14ac:dyDescent="0.25">
      <c r="A97" s="26">
        <f t="shared" si="0"/>
        <v>40</v>
      </c>
      <c r="B97" s="27">
        <f t="shared" si="1"/>
        <v>41717</v>
      </c>
      <c r="C97" s="22">
        <f t="shared" si="2"/>
        <v>1317.3581268419341</v>
      </c>
      <c r="D97" s="22">
        <f t="shared" si="3"/>
        <v>0</v>
      </c>
      <c r="E97" s="22">
        <f t="shared" si="13"/>
        <v>1317.3581268419341</v>
      </c>
      <c r="F97" s="29">
        <f t="shared" si="12"/>
        <v>3682.6418731580661</v>
      </c>
      <c r="G97" s="23"/>
      <c r="H97" s="22">
        <f t="shared" si="14"/>
        <v>19.760371902629011</v>
      </c>
      <c r="I97" s="22">
        <f t="shared" si="6"/>
        <v>0</v>
      </c>
      <c r="J97" s="24"/>
      <c r="K97" s="40"/>
      <c r="L97" s="22">
        <f t="shared" si="7"/>
        <v>29.640557853943513</v>
      </c>
      <c r="M97" s="39">
        <f t="shared" si="8"/>
        <v>19.760371902629011</v>
      </c>
      <c r="N97" s="22">
        <f t="shared" si="9"/>
        <v>0</v>
      </c>
      <c r="O97" s="22">
        <f t="shared" si="11"/>
        <v>0</v>
      </c>
      <c r="P97" s="22">
        <f t="shared" si="10"/>
        <v>49.400929756572523</v>
      </c>
      <c r="Q97" s="13"/>
      <c r="S97" s="4"/>
      <c r="V97" s="4"/>
      <c r="W97" s="4"/>
      <c r="Z97" s="4"/>
      <c r="AA97" s="4"/>
      <c r="AB97" s="4"/>
      <c r="AD97" s="4"/>
    </row>
    <row r="98" spans="1:30" x14ac:dyDescent="0.25">
      <c r="A98" s="26">
        <f t="shared" si="0"/>
        <v>41</v>
      </c>
      <c r="B98" s="27">
        <f t="shared" si="1"/>
        <v>41748</v>
      </c>
      <c r="C98" s="22">
        <f t="shared" si="2"/>
        <v>1287.7175689879905</v>
      </c>
      <c r="D98" s="22">
        <f t="shared" si="3"/>
        <v>0</v>
      </c>
      <c r="E98" s="22">
        <f t="shared" si="13"/>
        <v>1287.7175689879905</v>
      </c>
      <c r="F98" s="29">
        <f t="shared" si="12"/>
        <v>3712.2824310120095</v>
      </c>
      <c r="G98" s="23"/>
      <c r="H98" s="22">
        <f t="shared" si="14"/>
        <v>19.315763534819858</v>
      </c>
      <c r="I98" s="22">
        <f t="shared" si="6"/>
        <v>0</v>
      </c>
      <c r="J98" s="24"/>
      <c r="K98" s="40"/>
      <c r="L98" s="22">
        <f t="shared" si="7"/>
        <v>28.973645302229784</v>
      </c>
      <c r="M98" s="39">
        <f t="shared" si="8"/>
        <v>19.315763534819858</v>
      </c>
      <c r="N98" s="22">
        <f t="shared" si="9"/>
        <v>0</v>
      </c>
      <c r="O98" s="22">
        <f t="shared" si="11"/>
        <v>0</v>
      </c>
      <c r="P98" s="22">
        <f t="shared" si="10"/>
        <v>48.289408837049642</v>
      </c>
      <c r="Q98" s="13"/>
      <c r="S98" s="4"/>
      <c r="V98" s="4"/>
      <c r="W98" s="4"/>
      <c r="Z98" s="4"/>
      <c r="AA98" s="4"/>
      <c r="AB98" s="4"/>
      <c r="AD98" s="4"/>
    </row>
    <row r="99" spans="1:30" x14ac:dyDescent="0.25">
      <c r="A99" s="26">
        <f t="shared" si="0"/>
        <v>42</v>
      </c>
      <c r="B99" s="27">
        <f t="shared" si="1"/>
        <v>41778</v>
      </c>
      <c r="C99" s="22">
        <f t="shared" si="2"/>
        <v>1258.7439236857608</v>
      </c>
      <c r="D99" s="22">
        <f t="shared" si="3"/>
        <v>0</v>
      </c>
      <c r="E99" s="22">
        <f t="shared" si="13"/>
        <v>1258.7439236857608</v>
      </c>
      <c r="F99" s="29">
        <f t="shared" si="12"/>
        <v>3741.2560763142392</v>
      </c>
      <c r="G99" s="23"/>
      <c r="H99" s="22">
        <f t="shared" si="14"/>
        <v>18.881158855286412</v>
      </c>
      <c r="I99" s="22">
        <f t="shared" si="6"/>
        <v>0</v>
      </c>
      <c r="J99" s="24"/>
      <c r="K99" s="40"/>
      <c r="L99" s="22">
        <f t="shared" si="7"/>
        <v>28.321738282929619</v>
      </c>
      <c r="M99" s="39">
        <f t="shared" si="8"/>
        <v>18.881158855286412</v>
      </c>
      <c r="N99" s="22">
        <f t="shared" si="9"/>
        <v>0</v>
      </c>
      <c r="O99" s="22">
        <f t="shared" si="11"/>
        <v>0</v>
      </c>
      <c r="P99" s="22">
        <f t="shared" si="10"/>
        <v>47.202897138216031</v>
      </c>
      <c r="Q99" s="13"/>
      <c r="S99" s="4"/>
      <c r="V99" s="4"/>
      <c r="W99" s="4"/>
      <c r="Z99" s="4"/>
      <c r="AA99" s="4"/>
      <c r="AB99" s="4"/>
      <c r="AD99" s="4"/>
    </row>
    <row r="100" spans="1:30" x14ac:dyDescent="0.25">
      <c r="A100" s="26">
        <f t="shared" si="0"/>
        <v>43</v>
      </c>
      <c r="B100" s="27">
        <f t="shared" si="1"/>
        <v>41809</v>
      </c>
      <c r="C100" s="22">
        <f t="shared" si="2"/>
        <v>1230.4221854028312</v>
      </c>
      <c r="D100" s="22">
        <f t="shared" si="3"/>
        <v>0</v>
      </c>
      <c r="E100" s="22">
        <f t="shared" si="13"/>
        <v>1230.4221854028312</v>
      </c>
      <c r="F100" s="29">
        <f t="shared" si="12"/>
        <v>3769.577814597169</v>
      </c>
      <c r="G100" s="23"/>
      <c r="H100" s="22">
        <f t="shared" si="14"/>
        <v>18.45633278104247</v>
      </c>
      <c r="I100" s="22">
        <f t="shared" si="6"/>
        <v>0</v>
      </c>
      <c r="J100" s="24"/>
      <c r="K100" s="40"/>
      <c r="L100" s="22">
        <f t="shared" si="7"/>
        <v>27.684499171563701</v>
      </c>
      <c r="M100" s="39">
        <f t="shared" si="8"/>
        <v>18.45633278104247</v>
      </c>
      <c r="N100" s="22">
        <f t="shared" si="9"/>
        <v>0</v>
      </c>
      <c r="O100" s="22">
        <f t="shared" si="11"/>
        <v>0</v>
      </c>
      <c r="P100" s="22">
        <f t="shared" si="10"/>
        <v>46.14083195260617</v>
      </c>
      <c r="Q100" s="13"/>
      <c r="S100" s="4"/>
      <c r="V100" s="4"/>
      <c r="W100" s="4"/>
      <c r="Z100" s="4"/>
      <c r="AA100" s="4"/>
      <c r="AB100" s="4"/>
      <c r="AD100" s="4"/>
    </row>
    <row r="101" spans="1:30" x14ac:dyDescent="0.25">
      <c r="A101" s="26">
        <f t="shared" si="0"/>
        <v>44</v>
      </c>
      <c r="B101" s="27">
        <f t="shared" si="1"/>
        <v>41839</v>
      </c>
      <c r="C101" s="22">
        <f t="shared" si="2"/>
        <v>1202.7376862312676</v>
      </c>
      <c r="D101" s="22">
        <f t="shared" si="3"/>
        <v>0</v>
      </c>
      <c r="E101" s="22">
        <f t="shared" si="13"/>
        <v>1202.7376862312676</v>
      </c>
      <c r="F101" s="29">
        <f t="shared" si="12"/>
        <v>3797.2623137687324</v>
      </c>
      <c r="G101" s="23"/>
      <c r="H101" s="22">
        <f t="shared" si="14"/>
        <v>18.041065293469014</v>
      </c>
      <c r="I101" s="22">
        <f t="shared" si="6"/>
        <v>0</v>
      </c>
      <c r="J101" s="24"/>
      <c r="K101" s="40"/>
      <c r="L101" s="22">
        <f t="shared" si="7"/>
        <v>27.061597940203516</v>
      </c>
      <c r="M101" s="39">
        <f t="shared" si="8"/>
        <v>18.041065293469014</v>
      </c>
      <c r="N101" s="22">
        <f t="shared" si="9"/>
        <v>0</v>
      </c>
      <c r="O101" s="22">
        <f t="shared" si="11"/>
        <v>0</v>
      </c>
      <c r="P101" s="22">
        <f t="shared" si="10"/>
        <v>45.10266323367253</v>
      </c>
      <c r="Q101" s="13"/>
      <c r="S101" s="4"/>
      <c r="V101" s="4"/>
      <c r="W101" s="4"/>
      <c r="Z101" s="4"/>
      <c r="AA101" s="4"/>
      <c r="AB101" s="4"/>
      <c r="AD101" s="4"/>
    </row>
    <row r="102" spans="1:30" x14ac:dyDescent="0.25">
      <c r="A102" s="26">
        <f t="shared" si="0"/>
        <v>45</v>
      </c>
      <c r="B102" s="27">
        <f t="shared" si="1"/>
        <v>41870</v>
      </c>
      <c r="C102" s="22">
        <f t="shared" si="2"/>
        <v>1175.6760882910642</v>
      </c>
      <c r="D102" s="22">
        <f t="shared" si="3"/>
        <v>0</v>
      </c>
      <c r="E102" s="22">
        <f t="shared" si="13"/>
        <v>1175.6760882910642</v>
      </c>
      <c r="F102" s="29">
        <f t="shared" si="12"/>
        <v>3824.3239117089361</v>
      </c>
      <c r="G102" s="23"/>
      <c r="H102" s="22">
        <f t="shared" si="14"/>
        <v>17.635141324365961</v>
      </c>
      <c r="I102" s="22">
        <f t="shared" si="6"/>
        <v>0</v>
      </c>
      <c r="J102" s="24"/>
      <c r="K102" s="40"/>
      <c r="L102" s="22">
        <f t="shared" si="7"/>
        <v>26.452711986548941</v>
      </c>
      <c r="M102" s="39">
        <f t="shared" si="8"/>
        <v>17.635141324365961</v>
      </c>
      <c r="N102" s="22">
        <f t="shared" si="9"/>
        <v>0</v>
      </c>
      <c r="O102" s="22">
        <f t="shared" si="11"/>
        <v>0</v>
      </c>
      <c r="P102" s="22">
        <f t="shared" si="10"/>
        <v>44.087853310914902</v>
      </c>
      <c r="Q102" s="13"/>
      <c r="S102" s="4"/>
      <c r="V102" s="4"/>
      <c r="W102" s="4"/>
      <c r="Z102" s="4"/>
      <c r="AA102" s="4"/>
      <c r="AB102" s="4"/>
      <c r="AD102" s="4"/>
    </row>
    <row r="103" spans="1:30" x14ac:dyDescent="0.25">
      <c r="A103" s="26">
        <f t="shared" si="0"/>
        <v>46</v>
      </c>
      <c r="B103" s="27">
        <f t="shared" si="1"/>
        <v>41901</v>
      </c>
      <c r="C103" s="22">
        <f t="shared" si="2"/>
        <v>1149.2233763045151</v>
      </c>
      <c r="D103" s="22">
        <f t="shared" si="3"/>
        <v>0</v>
      </c>
      <c r="E103" s="22">
        <f t="shared" si="13"/>
        <v>1149.2233763045151</v>
      </c>
      <c r="F103" s="29">
        <f t="shared" si="12"/>
        <v>3850.7766236954849</v>
      </c>
      <c r="G103" s="23"/>
      <c r="H103" s="22">
        <f t="shared" si="14"/>
        <v>17.238350644567728</v>
      </c>
      <c r="I103" s="22">
        <f t="shared" si="6"/>
        <v>0</v>
      </c>
      <c r="J103" s="24"/>
      <c r="K103" s="40"/>
      <c r="L103" s="22">
        <f t="shared" si="7"/>
        <v>25.857525966851586</v>
      </c>
      <c r="M103" s="39">
        <f t="shared" si="8"/>
        <v>17.238350644567728</v>
      </c>
      <c r="N103" s="22">
        <f t="shared" si="9"/>
        <v>0</v>
      </c>
      <c r="O103" s="22">
        <f t="shared" si="11"/>
        <v>0</v>
      </c>
      <c r="P103" s="22">
        <f t="shared" si="10"/>
        <v>43.095876611419314</v>
      </c>
      <c r="Q103" s="13"/>
      <c r="S103" s="4"/>
      <c r="V103" s="4"/>
      <c r="W103" s="4"/>
      <c r="Z103" s="4"/>
      <c r="AA103" s="4"/>
      <c r="AB103" s="4"/>
      <c r="AD103" s="4"/>
    </row>
    <row r="104" spans="1:30" x14ac:dyDescent="0.25">
      <c r="A104" s="26">
        <f t="shared" si="0"/>
        <v>47</v>
      </c>
      <c r="B104" s="27">
        <f t="shared" si="1"/>
        <v>41931</v>
      </c>
      <c r="C104" s="22">
        <f t="shared" si="2"/>
        <v>1123.3658503376635</v>
      </c>
      <c r="D104" s="22">
        <f t="shared" si="3"/>
        <v>0</v>
      </c>
      <c r="E104" s="22">
        <f t="shared" si="13"/>
        <v>1123.3658503376635</v>
      </c>
      <c r="F104" s="29">
        <f t="shared" si="12"/>
        <v>3876.6341496623363</v>
      </c>
      <c r="G104" s="23"/>
      <c r="H104" s="22">
        <f t="shared" si="14"/>
        <v>16.85048775506495</v>
      </c>
      <c r="I104" s="22">
        <f t="shared" si="6"/>
        <v>0</v>
      </c>
      <c r="J104" s="24"/>
      <c r="K104" s="40"/>
      <c r="L104" s="22">
        <f t="shared" si="7"/>
        <v>25.275731632597424</v>
      </c>
      <c r="M104" s="39">
        <f t="shared" si="8"/>
        <v>16.85048775506495</v>
      </c>
      <c r="N104" s="22">
        <f t="shared" si="9"/>
        <v>0</v>
      </c>
      <c r="O104" s="22">
        <f t="shared" si="11"/>
        <v>0</v>
      </c>
      <c r="P104" s="22">
        <f t="shared" si="10"/>
        <v>42.126219387662374</v>
      </c>
      <c r="Q104" s="13"/>
      <c r="S104" s="4"/>
      <c r="V104" s="4"/>
      <c r="W104" s="4"/>
      <c r="Z104" s="4"/>
      <c r="AA104" s="4"/>
      <c r="AB104" s="4"/>
      <c r="AD104" s="4"/>
    </row>
    <row r="105" spans="1:30" x14ac:dyDescent="0.25">
      <c r="A105" s="26">
        <f t="shared" si="0"/>
        <v>48</v>
      </c>
      <c r="B105" s="27">
        <f t="shared" si="1"/>
        <v>41962</v>
      </c>
      <c r="C105" s="22">
        <f t="shared" si="2"/>
        <v>1098.0901187050661</v>
      </c>
      <c r="D105" s="22">
        <f t="shared" si="3"/>
        <v>0</v>
      </c>
      <c r="E105" s="22">
        <f t="shared" si="13"/>
        <v>1098.0901187050661</v>
      </c>
      <c r="F105" s="29">
        <f t="shared" si="12"/>
        <v>3901.9098812949342</v>
      </c>
      <c r="G105" s="23"/>
      <c r="H105" s="22">
        <f t="shared" si="14"/>
        <v>16.47135178057599</v>
      </c>
      <c r="I105" s="22">
        <f t="shared" si="6"/>
        <v>0</v>
      </c>
      <c r="J105" s="24"/>
      <c r="K105" s="40"/>
      <c r="L105" s="22">
        <f t="shared" si="7"/>
        <v>24.70702767086399</v>
      </c>
      <c r="M105" s="39">
        <f t="shared" si="8"/>
        <v>16.47135178057599</v>
      </c>
      <c r="N105" s="22">
        <f t="shared" si="9"/>
        <v>0</v>
      </c>
      <c r="O105" s="22">
        <f t="shared" si="11"/>
        <v>0</v>
      </c>
      <c r="P105" s="22">
        <f t="shared" si="10"/>
        <v>41.17837945143998</v>
      </c>
      <c r="Q105" s="13"/>
      <c r="R105" s="4"/>
      <c r="S105" s="4"/>
      <c r="V105" s="4"/>
      <c r="W105" s="4"/>
      <c r="Z105" s="4"/>
      <c r="AA105" s="4"/>
      <c r="AB105" s="4"/>
      <c r="AD105" s="4"/>
    </row>
    <row r="106" spans="1:30" x14ac:dyDescent="0.25">
      <c r="A106" s="26">
        <f t="shared" si="0"/>
        <v>49</v>
      </c>
      <c r="B106" s="27">
        <f t="shared" si="1"/>
        <v>41992</v>
      </c>
      <c r="C106" s="22">
        <f t="shared" si="2"/>
        <v>1073.3830910342022</v>
      </c>
      <c r="D106" s="22">
        <f t="shared" si="3"/>
        <v>0</v>
      </c>
      <c r="E106" s="22">
        <f t="shared" si="13"/>
        <v>1073.3830910342022</v>
      </c>
      <c r="F106" s="29">
        <f t="shared" si="12"/>
        <v>3926.6169089657978</v>
      </c>
      <c r="G106" s="23"/>
      <c r="H106" s="22">
        <f t="shared" si="14"/>
        <v>16.100746365513032</v>
      </c>
      <c r="I106" s="22">
        <f t="shared" si="6"/>
        <v>0</v>
      </c>
      <c r="J106" s="24"/>
      <c r="K106" s="40"/>
      <c r="L106" s="22">
        <f t="shared" si="7"/>
        <v>24.151119548269548</v>
      </c>
      <c r="M106" s="39">
        <f t="shared" si="8"/>
        <v>16.100746365513032</v>
      </c>
      <c r="N106" s="22">
        <f t="shared" si="9"/>
        <v>0</v>
      </c>
      <c r="O106" s="22">
        <f t="shared" si="11"/>
        <v>0</v>
      </c>
      <c r="P106" s="22">
        <f t="shared" si="10"/>
        <v>40.251865913782581</v>
      </c>
      <c r="Q106" s="13"/>
      <c r="S106" s="4"/>
      <c r="V106" s="4"/>
      <c r="W106" s="4"/>
      <c r="Z106" s="4"/>
      <c r="AA106" s="4"/>
      <c r="AB106" s="4"/>
      <c r="AD106" s="4"/>
    </row>
    <row r="107" spans="1:30" x14ac:dyDescent="0.25">
      <c r="A107" s="26">
        <f t="shared" si="0"/>
        <v>50</v>
      </c>
      <c r="B107" s="27">
        <f t="shared" si="1"/>
        <v>42023</v>
      </c>
      <c r="C107" s="22">
        <f t="shared" si="2"/>
        <v>1049.2319714859327</v>
      </c>
      <c r="D107" s="22">
        <f t="shared" si="3"/>
        <v>0</v>
      </c>
      <c r="E107" s="22">
        <f t="shared" si="13"/>
        <v>1049.2319714859327</v>
      </c>
      <c r="F107" s="29">
        <f t="shared" si="12"/>
        <v>3950.7680285140673</v>
      </c>
      <c r="G107" s="23"/>
      <c r="H107" s="22">
        <f t="shared" si="14"/>
        <v>15.738479572288989</v>
      </c>
      <c r="I107" s="22">
        <f t="shared" si="6"/>
        <v>0</v>
      </c>
      <c r="J107" s="24"/>
      <c r="K107" s="40"/>
      <c r="L107" s="22">
        <f t="shared" si="7"/>
        <v>23.607719358433485</v>
      </c>
      <c r="M107" s="39">
        <f t="shared" si="8"/>
        <v>15.738479572288989</v>
      </c>
      <c r="N107" s="22">
        <f t="shared" si="9"/>
        <v>0</v>
      </c>
      <c r="O107" s="22">
        <f t="shared" si="11"/>
        <v>0</v>
      </c>
      <c r="P107" s="22">
        <f t="shared" si="10"/>
        <v>39.346198930722473</v>
      </c>
      <c r="Q107" s="13"/>
      <c r="S107" s="4"/>
      <c r="V107" s="4"/>
      <c r="W107" s="4"/>
      <c r="Z107" s="4"/>
      <c r="AA107" s="4"/>
      <c r="AB107" s="4"/>
      <c r="AD107" s="4"/>
    </row>
    <row r="108" spans="1:30" x14ac:dyDescent="0.25">
      <c r="A108" s="26">
        <f t="shared" si="0"/>
        <v>51</v>
      </c>
      <c r="B108" s="27">
        <f t="shared" si="1"/>
        <v>42054</v>
      </c>
      <c r="C108" s="22">
        <f t="shared" si="2"/>
        <v>1025.6242521274992</v>
      </c>
      <c r="D108" s="22">
        <f t="shared" si="3"/>
        <v>0</v>
      </c>
      <c r="E108" s="22">
        <f t="shared" si="13"/>
        <v>1025.6242521274992</v>
      </c>
      <c r="F108" s="29">
        <f t="shared" si="12"/>
        <v>3974.3757478725011</v>
      </c>
      <c r="G108" s="23"/>
      <c r="H108" s="22">
        <f t="shared" si="14"/>
        <v>15.384363781912487</v>
      </c>
      <c r="I108" s="22">
        <f t="shared" si="6"/>
        <v>0</v>
      </c>
      <c r="J108" s="24"/>
      <c r="K108" s="40"/>
      <c r="L108" s="22">
        <f t="shared" si="7"/>
        <v>23.076545672868729</v>
      </c>
      <c r="M108" s="39">
        <f t="shared" si="8"/>
        <v>15.384363781912487</v>
      </c>
      <c r="N108" s="22">
        <f t="shared" si="9"/>
        <v>0</v>
      </c>
      <c r="O108" s="22">
        <f t="shared" si="11"/>
        <v>0</v>
      </c>
      <c r="P108" s="22">
        <f t="shared" si="10"/>
        <v>38.460909454781216</v>
      </c>
      <c r="Q108" s="13"/>
      <c r="S108" s="4"/>
      <c r="V108" s="4"/>
      <c r="W108" s="4"/>
      <c r="Z108" s="4"/>
      <c r="AA108" s="4"/>
      <c r="AB108" s="4"/>
      <c r="AD108" s="4"/>
    </row>
    <row r="109" spans="1:30" x14ac:dyDescent="0.25">
      <c r="A109" s="26">
        <f t="shared" si="0"/>
        <v>52</v>
      </c>
      <c r="B109" s="27">
        <f t="shared" si="1"/>
        <v>42082</v>
      </c>
      <c r="C109" s="22">
        <f t="shared" si="2"/>
        <v>1002.5477064546304</v>
      </c>
      <c r="D109" s="22">
        <f t="shared" si="3"/>
        <v>0</v>
      </c>
      <c r="E109" s="22">
        <f t="shared" si="13"/>
        <v>1002.5477064546304</v>
      </c>
      <c r="F109" s="29">
        <f t="shared" si="12"/>
        <v>3997.4522935453697</v>
      </c>
      <c r="G109" s="23"/>
      <c r="H109" s="22">
        <f t="shared" si="14"/>
        <v>15.038215596819455</v>
      </c>
      <c r="I109" s="22">
        <f t="shared" si="6"/>
        <v>0</v>
      </c>
      <c r="J109" s="24"/>
      <c r="K109" s="40"/>
      <c r="L109" s="22">
        <f t="shared" si="7"/>
        <v>22.557323395229183</v>
      </c>
      <c r="M109" s="39">
        <f t="shared" si="8"/>
        <v>15.038215596819455</v>
      </c>
      <c r="N109" s="22">
        <f t="shared" si="9"/>
        <v>0</v>
      </c>
      <c r="O109" s="22">
        <f t="shared" si="11"/>
        <v>0</v>
      </c>
      <c r="P109" s="22">
        <f t="shared" si="10"/>
        <v>37.595538992048638</v>
      </c>
      <c r="Q109" s="13"/>
      <c r="S109" s="4"/>
      <c r="V109" s="4"/>
      <c r="W109" s="4"/>
      <c r="Z109" s="4"/>
      <c r="AA109" s="4"/>
      <c r="AB109" s="4"/>
      <c r="AD109" s="4"/>
    </row>
    <row r="110" spans="1:30" x14ac:dyDescent="0.25">
      <c r="A110" s="26">
        <f t="shared" si="0"/>
        <v>53</v>
      </c>
      <c r="B110" s="27">
        <f t="shared" si="1"/>
        <v>42113</v>
      </c>
      <c r="C110" s="22">
        <f t="shared" si="2"/>
        <v>979.99038305940121</v>
      </c>
      <c r="D110" s="22">
        <f t="shared" si="3"/>
        <v>0</v>
      </c>
      <c r="E110" s="22">
        <f t="shared" si="13"/>
        <v>979.99038305940121</v>
      </c>
      <c r="F110" s="29">
        <f t="shared" si="12"/>
        <v>4020.0096169405988</v>
      </c>
      <c r="G110" s="23"/>
      <c r="H110" s="22">
        <f t="shared" si="14"/>
        <v>14.699855745891018</v>
      </c>
      <c r="I110" s="22">
        <f t="shared" si="6"/>
        <v>0</v>
      </c>
      <c r="J110" s="24"/>
      <c r="K110" s="40"/>
      <c r="L110" s="22">
        <f t="shared" si="7"/>
        <v>22.049783618836525</v>
      </c>
      <c r="M110" s="39">
        <f t="shared" si="8"/>
        <v>14.699855745891018</v>
      </c>
      <c r="N110" s="22">
        <f t="shared" si="9"/>
        <v>0</v>
      </c>
      <c r="O110" s="22">
        <f t="shared" si="11"/>
        <v>0</v>
      </c>
      <c r="P110" s="22">
        <f t="shared" si="10"/>
        <v>36.749639364727543</v>
      </c>
      <c r="Q110" s="13"/>
      <c r="S110" s="4"/>
      <c r="V110" s="4"/>
      <c r="W110" s="4"/>
      <c r="Z110" s="4"/>
      <c r="AA110" s="4"/>
      <c r="AB110" s="4"/>
      <c r="AD110" s="4"/>
    </row>
    <row r="111" spans="1:30" x14ac:dyDescent="0.25">
      <c r="A111" s="26">
        <f t="shared" si="0"/>
        <v>54</v>
      </c>
      <c r="B111" s="27">
        <f t="shared" si="1"/>
        <v>42143</v>
      </c>
      <c r="C111" s="22">
        <f t="shared" si="2"/>
        <v>957.94059944056471</v>
      </c>
      <c r="D111" s="22">
        <f t="shared" si="3"/>
        <v>0</v>
      </c>
      <c r="E111" s="22">
        <f t="shared" si="13"/>
        <v>957.94059944056471</v>
      </c>
      <c r="F111" s="29">
        <f t="shared" si="12"/>
        <v>4042.0594005594353</v>
      </c>
      <c r="G111" s="23"/>
      <c r="H111" s="22">
        <f t="shared" si="14"/>
        <v>14.369108991608471</v>
      </c>
      <c r="I111" s="22">
        <f t="shared" si="6"/>
        <v>0</v>
      </c>
      <c r="J111" s="24"/>
      <c r="K111" s="40"/>
      <c r="L111" s="22">
        <f t="shared" si="7"/>
        <v>21.553663487412706</v>
      </c>
      <c r="M111" s="39">
        <f t="shared" si="8"/>
        <v>14.369108991608471</v>
      </c>
      <c r="N111" s="22">
        <f t="shared" si="9"/>
        <v>0</v>
      </c>
      <c r="O111" s="22">
        <f t="shared" si="11"/>
        <v>0</v>
      </c>
      <c r="P111" s="22">
        <f t="shared" si="10"/>
        <v>35.922772479021177</v>
      </c>
      <c r="Q111" s="13"/>
      <c r="S111" s="4"/>
      <c r="V111" s="4"/>
      <c r="W111" s="4"/>
      <c r="Z111" s="4"/>
      <c r="AA111" s="4"/>
      <c r="AB111" s="4"/>
      <c r="AD111" s="4"/>
    </row>
    <row r="112" spans="1:30" x14ac:dyDescent="0.25">
      <c r="A112" s="26">
        <f t="shared" si="0"/>
        <v>55</v>
      </c>
      <c r="B112" s="27">
        <f t="shared" si="1"/>
        <v>42174</v>
      </c>
      <c r="C112" s="22">
        <f t="shared" si="2"/>
        <v>936.38693595315203</v>
      </c>
      <c r="D112" s="22">
        <f t="shared" si="3"/>
        <v>0</v>
      </c>
      <c r="E112" s="22">
        <f t="shared" si="13"/>
        <v>936.38693595315203</v>
      </c>
      <c r="F112" s="29">
        <f t="shared" si="12"/>
        <v>4063.6130640468482</v>
      </c>
      <c r="G112" s="23"/>
      <c r="H112" s="22">
        <f t="shared" si="14"/>
        <v>14.04580403929728</v>
      </c>
      <c r="I112" s="22">
        <f t="shared" si="6"/>
        <v>0</v>
      </c>
      <c r="J112" s="24"/>
      <c r="K112" s="40"/>
      <c r="L112" s="22">
        <f t="shared" si="7"/>
        <v>21.068706058945921</v>
      </c>
      <c r="M112" s="39">
        <f t="shared" si="8"/>
        <v>14.04580403929728</v>
      </c>
      <c r="N112" s="22">
        <f t="shared" si="9"/>
        <v>0</v>
      </c>
      <c r="O112" s="22">
        <f t="shared" si="11"/>
        <v>0</v>
      </c>
      <c r="P112" s="22">
        <f t="shared" si="10"/>
        <v>35.114510098243201</v>
      </c>
      <c r="Q112" s="13"/>
      <c r="S112" s="4"/>
      <c r="V112" s="4"/>
      <c r="W112" s="4"/>
      <c r="Z112" s="4"/>
      <c r="AA112" s="4"/>
      <c r="AB112" s="4"/>
      <c r="AD112" s="4"/>
    </row>
    <row r="113" spans="1:30" x14ac:dyDescent="0.25">
      <c r="A113" s="26">
        <f t="shared" si="0"/>
        <v>56</v>
      </c>
      <c r="B113" s="27">
        <f t="shared" si="1"/>
        <v>42204</v>
      </c>
      <c r="C113" s="22">
        <f t="shared" si="2"/>
        <v>915.31822989420607</v>
      </c>
      <c r="D113" s="22">
        <f t="shared" si="3"/>
        <v>0</v>
      </c>
      <c r="E113" s="22">
        <f t="shared" si="13"/>
        <v>915.31822989420607</v>
      </c>
      <c r="F113" s="29">
        <f t="shared" si="12"/>
        <v>4084.6817701057939</v>
      </c>
      <c r="G113" s="23"/>
      <c r="H113" s="22">
        <f t="shared" si="14"/>
        <v>13.729773448413091</v>
      </c>
      <c r="I113" s="22">
        <f t="shared" si="6"/>
        <v>0</v>
      </c>
      <c r="J113" s="24"/>
      <c r="K113" s="40"/>
      <c r="L113" s="22">
        <f t="shared" si="7"/>
        <v>20.594660172619633</v>
      </c>
      <c r="M113" s="39">
        <f t="shared" si="8"/>
        <v>13.729773448413091</v>
      </c>
      <c r="N113" s="22">
        <f t="shared" si="9"/>
        <v>0</v>
      </c>
      <c r="O113" s="22">
        <f t="shared" si="11"/>
        <v>0</v>
      </c>
      <c r="P113" s="22">
        <f t="shared" si="10"/>
        <v>34.324433621032725</v>
      </c>
      <c r="Q113" s="13"/>
      <c r="S113" s="4"/>
      <c r="V113" s="4"/>
      <c r="W113" s="4"/>
      <c r="Z113" s="4"/>
      <c r="AA113" s="4"/>
      <c r="AB113" s="4"/>
      <c r="AD113" s="4"/>
    </row>
    <row r="114" spans="1:30" x14ac:dyDescent="0.25">
      <c r="A114" s="26">
        <f t="shared" si="0"/>
        <v>57</v>
      </c>
      <c r="B114" s="27">
        <f t="shared" si="1"/>
        <v>42235</v>
      </c>
      <c r="C114" s="22">
        <f t="shared" si="2"/>
        <v>894.72356972158639</v>
      </c>
      <c r="D114" s="22">
        <f t="shared" si="3"/>
        <v>0</v>
      </c>
      <c r="E114" s="22">
        <f t="shared" si="13"/>
        <v>894.72356972158639</v>
      </c>
      <c r="F114" s="29">
        <f t="shared" si="12"/>
        <v>4105.2764302784135</v>
      </c>
      <c r="G114" s="23"/>
      <c r="H114" s="22">
        <f t="shared" si="14"/>
        <v>13.420853545823796</v>
      </c>
      <c r="I114" s="22">
        <f t="shared" si="6"/>
        <v>0</v>
      </c>
      <c r="J114" s="24"/>
      <c r="K114" s="40"/>
      <c r="L114" s="22">
        <f t="shared" si="7"/>
        <v>20.131280318735698</v>
      </c>
      <c r="M114" s="39">
        <f t="shared" si="8"/>
        <v>13.420853545823796</v>
      </c>
      <c r="N114" s="22">
        <f t="shared" si="9"/>
        <v>0</v>
      </c>
      <c r="O114" s="22">
        <f t="shared" si="11"/>
        <v>0</v>
      </c>
      <c r="P114" s="22">
        <f t="shared" si="10"/>
        <v>33.552133864559494</v>
      </c>
      <c r="Q114" s="13"/>
    </row>
    <row r="115" spans="1:30" x14ac:dyDescent="0.25">
      <c r="A115" s="26">
        <f t="shared" si="0"/>
        <v>58</v>
      </c>
      <c r="B115" s="27">
        <f t="shared" si="1"/>
        <v>42266</v>
      </c>
      <c r="C115" s="22">
        <f t="shared" si="2"/>
        <v>874.59228940285072</v>
      </c>
      <c r="D115" s="22">
        <f t="shared" si="3"/>
        <v>0</v>
      </c>
      <c r="E115" s="22">
        <f t="shared" si="13"/>
        <v>874.59228940285072</v>
      </c>
      <c r="F115" s="29">
        <f t="shared" si="12"/>
        <v>4125.4077105971492</v>
      </c>
      <c r="G115" s="23"/>
      <c r="H115" s="22">
        <f t="shared" si="14"/>
        <v>13.11888434104276</v>
      </c>
      <c r="I115" s="22">
        <f t="shared" si="6"/>
        <v>0</v>
      </c>
      <c r="J115" s="24"/>
      <c r="K115" s="40"/>
      <c r="L115" s="22">
        <f t="shared" si="7"/>
        <v>19.678326511564144</v>
      </c>
      <c r="M115" s="39">
        <f t="shared" si="8"/>
        <v>13.11888434104276</v>
      </c>
      <c r="N115" s="22">
        <f t="shared" si="9"/>
        <v>0</v>
      </c>
      <c r="O115" s="22">
        <f t="shared" si="11"/>
        <v>0</v>
      </c>
      <c r="P115" s="22">
        <f t="shared" si="10"/>
        <v>32.797210852606902</v>
      </c>
      <c r="Q115" s="13"/>
    </row>
    <row r="116" spans="1:30" x14ac:dyDescent="0.25">
      <c r="A116" s="26">
        <f t="shared" si="0"/>
        <v>59</v>
      </c>
      <c r="B116" s="27">
        <f t="shared" si="1"/>
        <v>42296</v>
      </c>
      <c r="C116" s="22">
        <f t="shared" si="2"/>
        <v>854.91396289128659</v>
      </c>
      <c r="D116" s="22">
        <f t="shared" si="3"/>
        <v>0</v>
      </c>
      <c r="E116" s="22">
        <f t="shared" si="13"/>
        <v>854.91396289128659</v>
      </c>
      <c r="F116" s="29">
        <f t="shared" si="12"/>
        <v>4145.0860371087138</v>
      </c>
      <c r="G116" s="23"/>
      <c r="H116" s="22">
        <f t="shared" si="14"/>
        <v>12.823709443369298</v>
      </c>
      <c r="I116" s="22">
        <f t="shared" si="6"/>
        <v>0</v>
      </c>
      <c r="J116" s="24"/>
      <c r="K116" s="40"/>
      <c r="L116" s="22">
        <f t="shared" si="7"/>
        <v>19.235564165053951</v>
      </c>
      <c r="M116" s="39">
        <f t="shared" si="8"/>
        <v>12.823709443369298</v>
      </c>
      <c r="N116" s="22">
        <f t="shared" si="9"/>
        <v>0</v>
      </c>
      <c r="O116" s="22">
        <f t="shared" si="11"/>
        <v>0</v>
      </c>
      <c r="P116" s="22">
        <f t="shared" si="10"/>
        <v>32.059273608423247</v>
      </c>
      <c r="Q116" s="13"/>
    </row>
    <row r="117" spans="1:30" x14ac:dyDescent="0.25">
      <c r="A117" s="26">
        <f t="shared" si="0"/>
        <v>60</v>
      </c>
      <c r="B117" s="27">
        <f t="shared" si="1"/>
        <v>42327</v>
      </c>
      <c r="C117" s="22">
        <f t="shared" si="2"/>
        <v>835.67839872623267</v>
      </c>
      <c r="D117" s="22">
        <f t="shared" si="3"/>
        <v>0</v>
      </c>
      <c r="E117" s="22">
        <f t="shared" si="13"/>
        <v>835.67839872623267</v>
      </c>
      <c r="F117" s="29">
        <f t="shared" si="12"/>
        <v>4164.3216012737676</v>
      </c>
      <c r="G117" s="23"/>
      <c r="H117" s="22">
        <f t="shared" si="14"/>
        <v>12.53517598089349</v>
      </c>
      <c r="I117" s="22">
        <f t="shared" si="6"/>
        <v>0</v>
      </c>
      <c r="J117" s="24"/>
      <c r="K117" s="40"/>
      <c r="L117" s="22">
        <f t="shared" si="7"/>
        <v>18.802763971340234</v>
      </c>
      <c r="M117" s="39">
        <f t="shared" si="8"/>
        <v>12.53517598089349</v>
      </c>
      <c r="N117" s="22">
        <f t="shared" si="9"/>
        <v>0</v>
      </c>
      <c r="O117" s="22">
        <f t="shared" si="11"/>
        <v>0</v>
      </c>
      <c r="P117" s="22">
        <f t="shared" si="10"/>
        <v>31.337939952233725</v>
      </c>
      <c r="Q117" s="13"/>
    </row>
    <row r="118" spans="1:30" x14ac:dyDescent="0.25">
      <c r="A118" s="26">
        <f t="shared" si="0"/>
        <v>61</v>
      </c>
      <c r="B118" s="27">
        <f t="shared" si="1"/>
        <v>42357</v>
      </c>
      <c r="C118" s="22">
        <f t="shared" si="2"/>
        <v>816.87563475489242</v>
      </c>
      <c r="D118" s="22">
        <f t="shared" si="3"/>
        <v>0</v>
      </c>
      <c r="E118" s="22">
        <f t="shared" si="13"/>
        <v>816.87563475489242</v>
      </c>
      <c r="F118" s="29">
        <f t="shared" si="12"/>
        <v>4183.1243652451076</v>
      </c>
      <c r="G118" s="23"/>
      <c r="H118" s="22">
        <f t="shared" si="14"/>
        <v>12.253134521323386</v>
      </c>
      <c r="I118" s="22">
        <f t="shared" si="6"/>
        <v>0</v>
      </c>
      <c r="J118" s="24"/>
      <c r="K118" s="40"/>
      <c r="L118" s="22">
        <f t="shared" si="7"/>
        <v>18.37970178198508</v>
      </c>
      <c r="M118" s="39">
        <f t="shared" si="8"/>
        <v>12.253134521323386</v>
      </c>
      <c r="N118" s="22">
        <f t="shared" si="9"/>
        <v>0</v>
      </c>
      <c r="O118" s="22">
        <f t="shared" si="11"/>
        <v>0</v>
      </c>
      <c r="P118" s="22">
        <f t="shared" si="10"/>
        <v>30.632836303308466</v>
      </c>
      <c r="Q118" s="13"/>
    </row>
    <row r="119" spans="1:30" x14ac:dyDescent="0.25">
      <c r="A119" s="26">
        <f t="shared" si="0"/>
        <v>62</v>
      </c>
      <c r="B119" s="27">
        <f t="shared" si="1"/>
        <v>42388</v>
      </c>
      <c r="C119" s="22">
        <f t="shared" si="2"/>
        <v>798.49593297290733</v>
      </c>
      <c r="D119" s="22">
        <f t="shared" si="3"/>
        <v>0</v>
      </c>
      <c r="E119" s="22">
        <f t="shared" si="13"/>
        <v>798.49593297290733</v>
      </c>
      <c r="F119" s="29">
        <f t="shared" si="12"/>
        <v>4201.5040670270928</v>
      </c>
      <c r="G119" s="23"/>
      <c r="H119" s="22">
        <f t="shared" si="14"/>
        <v>11.977438994593609</v>
      </c>
      <c r="I119" s="22">
        <f t="shared" si="6"/>
        <v>0</v>
      </c>
      <c r="J119" s="24"/>
      <c r="K119" s="40"/>
      <c r="L119" s="22">
        <f t="shared" si="7"/>
        <v>17.966158491890415</v>
      </c>
      <c r="M119" s="39">
        <f t="shared" si="8"/>
        <v>11.977438994593609</v>
      </c>
      <c r="N119" s="22">
        <f t="shared" si="9"/>
        <v>0</v>
      </c>
      <c r="O119" s="22">
        <f t="shared" si="11"/>
        <v>0</v>
      </c>
      <c r="P119" s="22">
        <f t="shared" si="10"/>
        <v>29.943597486484023</v>
      </c>
      <c r="Q119" s="13"/>
    </row>
    <row r="120" spans="1:30" x14ac:dyDescent="0.25">
      <c r="A120" s="26">
        <f t="shared" si="0"/>
        <v>63</v>
      </c>
      <c r="B120" s="27">
        <f t="shared" si="1"/>
        <v>42419</v>
      </c>
      <c r="C120" s="22">
        <f t="shared" si="2"/>
        <v>780.52977448101694</v>
      </c>
      <c r="D120" s="22">
        <f t="shared" si="3"/>
        <v>0</v>
      </c>
      <c r="E120" s="22">
        <f t="shared" si="13"/>
        <v>780.52977448101694</v>
      </c>
      <c r="F120" s="29">
        <f t="shared" si="12"/>
        <v>4219.4702255189832</v>
      </c>
      <c r="G120" s="23"/>
      <c r="H120" s="22">
        <f t="shared" si="14"/>
        <v>11.707946617215253</v>
      </c>
      <c r="I120" s="22">
        <f t="shared" si="6"/>
        <v>0</v>
      </c>
      <c r="J120" s="24"/>
      <c r="K120" s="40"/>
      <c r="L120" s="22">
        <f t="shared" si="7"/>
        <v>17.561919925822881</v>
      </c>
      <c r="M120" s="39">
        <f t="shared" si="8"/>
        <v>11.707946617215253</v>
      </c>
      <c r="N120" s="22">
        <f t="shared" si="9"/>
        <v>0</v>
      </c>
      <c r="O120" s="22">
        <f t="shared" si="11"/>
        <v>0</v>
      </c>
      <c r="P120" s="22">
        <f t="shared" si="10"/>
        <v>29.269866543038134</v>
      </c>
      <c r="Q120" s="13"/>
    </row>
    <row r="121" spans="1:30" x14ac:dyDescent="0.25">
      <c r="A121" s="26">
        <f t="shared" si="0"/>
        <v>64</v>
      </c>
      <c r="B121" s="27">
        <f t="shared" si="1"/>
        <v>42448</v>
      </c>
      <c r="C121" s="22">
        <f t="shared" si="2"/>
        <v>762.96785455519409</v>
      </c>
      <c r="D121" s="22">
        <f t="shared" si="3"/>
        <v>0</v>
      </c>
      <c r="E121" s="22">
        <f t="shared" si="13"/>
        <v>762.96785455519409</v>
      </c>
      <c r="F121" s="29">
        <f t="shared" si="12"/>
        <v>4237.0321454448058</v>
      </c>
      <c r="G121" s="23"/>
      <c r="H121" s="22">
        <f t="shared" si="14"/>
        <v>11.444517818327911</v>
      </c>
      <c r="I121" s="22">
        <f t="shared" si="6"/>
        <v>0</v>
      </c>
      <c r="J121" s="24"/>
      <c r="K121" s="40"/>
      <c r="L121" s="22">
        <f t="shared" si="7"/>
        <v>17.166776727491872</v>
      </c>
      <c r="M121" s="39">
        <f t="shared" si="8"/>
        <v>11.444517818327911</v>
      </c>
      <c r="N121" s="22">
        <f t="shared" si="9"/>
        <v>0</v>
      </c>
      <c r="O121" s="22">
        <f t="shared" si="11"/>
        <v>0</v>
      </c>
      <c r="P121" s="22">
        <f t="shared" si="10"/>
        <v>28.611294545819781</v>
      </c>
      <c r="Q121" s="13"/>
    </row>
    <row r="122" spans="1:30" x14ac:dyDescent="0.25">
      <c r="A122" s="26">
        <f t="shared" ref="A122:A185" si="15">IF(((E121+H121+I121)-P121)&gt;0.01,A121+1,"")</f>
        <v>65</v>
      </c>
      <c r="B122" s="27">
        <f t="shared" ref="B122:B185" si="16">IF(((E121+H121+I121)-P121)&gt;0.01,IF(ISBLANK($D$8),"",DATE(YEAR($D$8),MONTH($D$8)+(ROW(B122)-ROW($B$57)),DAY($D$8))),"")</f>
        <v>42479</v>
      </c>
      <c r="C122" s="22">
        <f t="shared" ref="C122:C185" si="17">IF(C121+IF(PPI=TRUE,O121,0)-IF(L121="",0,(P121-M121)*(1-$D$22))&lt;0,0,C121+IF(PPI=TRUE,O121,0)-IF(L121="",0,(P121-M121)*(1-$D$22)))</f>
        <v>745.80107782770222</v>
      </c>
      <c r="D122" s="22">
        <f t="shared" ref="D122:D185" si="18">D121-IF(L121="",0,(P121-M121)*$D$22)+IF(C121+IF(PPI=TRUE,O121,0)-IF(L121="",0,(P121-M121)*(1-$D$22))&lt;0,C121+IF(PPI=TRUE,O121,0)-IF(L121="",0,(P121-M121)*(1-$D$22)),0)</f>
        <v>0</v>
      </c>
      <c r="E122" s="22">
        <f t="shared" si="13"/>
        <v>745.80107782770222</v>
      </c>
      <c r="F122" s="29">
        <f t="shared" si="12"/>
        <v>4254.1989221722979</v>
      </c>
      <c r="G122" s="23"/>
      <c r="H122" s="22">
        <f t="shared" ref="H122:H144" si="19">IF(C122&lt;0,"",IF(ISBLANK($D$12),"",C122*($D$18/12)))</f>
        <v>11.187016167415532</v>
      </c>
      <c r="I122" s="22">
        <f t="shared" ref="I122:I185" si="20">IF(D122&lt;0,"",IF(ISBLANK($D$14),"",D122*($D$20/12)))</f>
        <v>0</v>
      </c>
      <c r="J122" s="24"/>
      <c r="K122" s="40"/>
      <c r="L122" s="22">
        <f t="shared" ref="L122:L185" si="21">IF(E122&gt;0,P122-M122-IF(PPI=TRUE,0,O122),0)</f>
        <v>16.7805242511233</v>
      </c>
      <c r="M122" s="39">
        <f t="shared" ref="M122:M167" si="22">IF(AND(H122&lt;=0,I122&lt;=0),0,SUM(H122:I122))</f>
        <v>11.187016167415532</v>
      </c>
      <c r="N122" s="22">
        <f t="shared" ref="N122:N185" si="23">IF(E122&gt;=0.01,IF(Pay=1,0,IF(ISBLANK($D$28),0,IF(E122&lt;$D$28+E122*$D$24,E122-E122*$D$24,$D$28))),0)</f>
        <v>0</v>
      </c>
      <c r="O122" s="22">
        <f t="shared" si="11"/>
        <v>0</v>
      </c>
      <c r="P122" s="22">
        <f t="shared" ref="P122:P185" si="24">IF(E122&gt;0,SUM(IF(E122&lt;$D$30,E122+M122,IF(Minimum+IF(Pay=1,0,M122)+IF(PPI=TRUE,0,O122)+N122&gt;$D$30,SUM(Minimum,IF(Pay=1,0,M122),N122,IF(PPI=TRUE,0,O122)),$D$30))),0)</f>
        <v>27.967540418538832</v>
      </c>
      <c r="Q122" s="13"/>
    </row>
    <row r="123" spans="1:30" x14ac:dyDescent="0.25">
      <c r="A123" s="26">
        <f t="shared" si="15"/>
        <v>66</v>
      </c>
      <c r="B123" s="27">
        <f t="shared" si="16"/>
        <v>42509</v>
      </c>
      <c r="C123" s="22">
        <f t="shared" si="17"/>
        <v>729.02055357657889</v>
      </c>
      <c r="D123" s="22">
        <f t="shared" si="18"/>
        <v>0</v>
      </c>
      <c r="E123" s="22">
        <f t="shared" si="13"/>
        <v>729.02055357657889</v>
      </c>
      <c r="F123" s="29">
        <f t="shared" si="12"/>
        <v>4270.979446423421</v>
      </c>
      <c r="G123" s="23"/>
      <c r="H123" s="22">
        <f t="shared" si="19"/>
        <v>10.935308303648682</v>
      </c>
      <c r="I123" s="22">
        <f t="shared" si="20"/>
        <v>0</v>
      </c>
      <c r="J123" s="24"/>
      <c r="K123" s="40"/>
      <c r="L123" s="22">
        <f t="shared" si="21"/>
        <v>16.402962455473023</v>
      </c>
      <c r="M123" s="39">
        <f t="shared" si="22"/>
        <v>10.935308303648682</v>
      </c>
      <c r="N123" s="22">
        <f t="shared" si="23"/>
        <v>0</v>
      </c>
      <c r="O123" s="22">
        <f t="shared" ref="O123:O154" si="25">IF(E123&gt;=0.01,IF(ISBLANK($D$32),0,E123*$D$32),0)</f>
        <v>0</v>
      </c>
      <c r="P123" s="22">
        <f t="shared" si="24"/>
        <v>27.338270759121706</v>
      </c>
      <c r="Q123" s="13"/>
    </row>
    <row r="124" spans="1:30" x14ac:dyDescent="0.25">
      <c r="A124" s="26">
        <f t="shared" si="15"/>
        <v>67</v>
      </c>
      <c r="B124" s="27">
        <f t="shared" si="16"/>
        <v>42540</v>
      </c>
      <c r="C124" s="22">
        <f t="shared" si="17"/>
        <v>712.61759112110587</v>
      </c>
      <c r="D124" s="22">
        <f t="shared" si="18"/>
        <v>0</v>
      </c>
      <c r="E124" s="22">
        <f t="shared" si="13"/>
        <v>712.61759112110587</v>
      </c>
      <c r="F124" s="29">
        <f t="shared" si="12"/>
        <v>4287.3824088788942</v>
      </c>
      <c r="G124" s="23"/>
      <c r="H124" s="22">
        <f t="shared" si="19"/>
        <v>10.689263866816587</v>
      </c>
      <c r="I124" s="22">
        <f t="shared" si="20"/>
        <v>0</v>
      </c>
      <c r="J124" s="24"/>
      <c r="K124" s="40"/>
      <c r="L124" s="22">
        <f t="shared" si="21"/>
        <v>16.033895800224883</v>
      </c>
      <c r="M124" s="39">
        <f t="shared" si="22"/>
        <v>10.689263866816587</v>
      </c>
      <c r="N124" s="22">
        <f t="shared" si="23"/>
        <v>0</v>
      </c>
      <c r="O124" s="22">
        <f t="shared" si="25"/>
        <v>0</v>
      </c>
      <c r="P124" s="22">
        <f t="shared" si="24"/>
        <v>26.723159667041472</v>
      </c>
      <c r="Q124" s="13"/>
    </row>
    <row r="125" spans="1:30" x14ac:dyDescent="0.25">
      <c r="A125" s="26">
        <f t="shared" si="15"/>
        <v>68</v>
      </c>
      <c r="B125" s="27">
        <f t="shared" si="16"/>
        <v>42570</v>
      </c>
      <c r="C125" s="22">
        <f t="shared" si="17"/>
        <v>696.58369532088102</v>
      </c>
      <c r="D125" s="22">
        <f t="shared" si="18"/>
        <v>0</v>
      </c>
      <c r="E125" s="22">
        <f t="shared" si="13"/>
        <v>696.58369532088102</v>
      </c>
      <c r="F125" s="29">
        <f t="shared" ref="F125:F188" si="26">IF(ISBLANK($D$10),"",$D$10-E125)</f>
        <v>4303.4163046791191</v>
      </c>
      <c r="G125" s="23"/>
      <c r="H125" s="22">
        <f t="shared" si="19"/>
        <v>10.448755429813215</v>
      </c>
      <c r="I125" s="22">
        <f t="shared" si="20"/>
        <v>0</v>
      </c>
      <c r="J125" s="24"/>
      <c r="K125" s="40"/>
      <c r="L125" s="22">
        <f t="shared" si="21"/>
        <v>15.673133144719824</v>
      </c>
      <c r="M125" s="39">
        <f t="shared" si="22"/>
        <v>10.448755429813215</v>
      </c>
      <c r="N125" s="22">
        <f t="shared" si="23"/>
        <v>0</v>
      </c>
      <c r="O125" s="22">
        <f t="shared" si="25"/>
        <v>0</v>
      </c>
      <c r="P125" s="22">
        <f t="shared" si="24"/>
        <v>26.121888574533038</v>
      </c>
      <c r="Q125" s="13"/>
    </row>
    <row r="126" spans="1:30" x14ac:dyDescent="0.25">
      <c r="A126" s="26">
        <f t="shared" si="15"/>
        <v>69</v>
      </c>
      <c r="B126" s="27">
        <f t="shared" si="16"/>
        <v>42601</v>
      </c>
      <c r="C126" s="22">
        <f t="shared" si="17"/>
        <v>680.91056217616119</v>
      </c>
      <c r="D126" s="22">
        <f t="shared" si="18"/>
        <v>0</v>
      </c>
      <c r="E126" s="22">
        <f t="shared" si="13"/>
        <v>680.91056217616119</v>
      </c>
      <c r="F126" s="29">
        <f t="shared" si="26"/>
        <v>4319.089437823839</v>
      </c>
      <c r="G126" s="23"/>
      <c r="H126" s="22">
        <f t="shared" si="19"/>
        <v>10.213658432642417</v>
      </c>
      <c r="I126" s="22">
        <f t="shared" si="20"/>
        <v>0</v>
      </c>
      <c r="J126" s="24"/>
      <c r="K126" s="40"/>
      <c r="L126" s="22">
        <f t="shared" si="21"/>
        <v>15.320487648963626</v>
      </c>
      <c r="M126" s="39">
        <f t="shared" si="22"/>
        <v>10.213658432642417</v>
      </c>
      <c r="N126" s="22">
        <f t="shared" si="23"/>
        <v>0</v>
      </c>
      <c r="O126" s="22">
        <f t="shared" si="25"/>
        <v>0</v>
      </c>
      <c r="P126" s="22">
        <f t="shared" si="24"/>
        <v>25.534146081606043</v>
      </c>
      <c r="Q126" s="13"/>
    </row>
    <row r="127" spans="1:30" x14ac:dyDescent="0.25">
      <c r="A127" s="26">
        <f t="shared" si="15"/>
        <v>70</v>
      </c>
      <c r="B127" s="27">
        <f t="shared" si="16"/>
        <v>42632</v>
      </c>
      <c r="C127" s="22">
        <f t="shared" si="17"/>
        <v>665.59007452719754</v>
      </c>
      <c r="D127" s="22">
        <f t="shared" si="18"/>
        <v>0</v>
      </c>
      <c r="E127" s="22">
        <f t="shared" si="13"/>
        <v>665.59007452719754</v>
      </c>
      <c r="F127" s="29">
        <f t="shared" si="26"/>
        <v>4334.4099254728026</v>
      </c>
      <c r="G127" s="23"/>
      <c r="H127" s="22">
        <f t="shared" si="19"/>
        <v>9.9838511179079621</v>
      </c>
      <c r="I127" s="22">
        <f t="shared" si="20"/>
        <v>0</v>
      </c>
      <c r="J127" s="24"/>
      <c r="K127" s="40"/>
      <c r="L127" s="22">
        <f t="shared" si="21"/>
        <v>14.975776676861946</v>
      </c>
      <c r="M127" s="39">
        <f t="shared" si="22"/>
        <v>9.9838511179079621</v>
      </c>
      <c r="N127" s="22">
        <f t="shared" si="23"/>
        <v>0</v>
      </c>
      <c r="O127" s="22">
        <f t="shared" si="25"/>
        <v>0</v>
      </c>
      <c r="P127" s="22">
        <f t="shared" si="24"/>
        <v>24.959627794769908</v>
      </c>
      <c r="Q127" s="13"/>
    </row>
    <row r="128" spans="1:30" x14ac:dyDescent="0.25">
      <c r="A128" s="26">
        <f t="shared" si="15"/>
        <v>71</v>
      </c>
      <c r="B128" s="27">
        <f t="shared" si="16"/>
        <v>42662</v>
      </c>
      <c r="C128" s="22">
        <f t="shared" si="17"/>
        <v>650.61429785033556</v>
      </c>
      <c r="D128" s="22">
        <f t="shared" si="18"/>
        <v>0</v>
      </c>
      <c r="E128" s="22">
        <f t="shared" si="13"/>
        <v>650.61429785033556</v>
      </c>
      <c r="F128" s="29">
        <f t="shared" si="26"/>
        <v>4349.3857021496642</v>
      </c>
      <c r="G128" s="23"/>
      <c r="H128" s="22">
        <f t="shared" si="19"/>
        <v>9.759214467755033</v>
      </c>
      <c r="I128" s="22">
        <f t="shared" si="20"/>
        <v>0</v>
      </c>
      <c r="J128" s="24"/>
      <c r="K128" s="40"/>
      <c r="L128" s="22">
        <f t="shared" si="21"/>
        <v>14.638821701632548</v>
      </c>
      <c r="M128" s="39">
        <f t="shared" si="22"/>
        <v>9.759214467755033</v>
      </c>
      <c r="N128" s="22">
        <f t="shared" si="23"/>
        <v>0</v>
      </c>
      <c r="O128" s="22">
        <f t="shared" si="25"/>
        <v>0</v>
      </c>
      <c r="P128" s="22">
        <f t="shared" si="24"/>
        <v>24.398036169387581</v>
      </c>
      <c r="Q128" s="13"/>
    </row>
    <row r="129" spans="1:17" x14ac:dyDescent="0.25">
      <c r="A129" s="26">
        <f t="shared" si="15"/>
        <v>72</v>
      </c>
      <c r="B129" s="27">
        <f t="shared" si="16"/>
        <v>42693</v>
      </c>
      <c r="C129" s="22">
        <f t="shared" si="17"/>
        <v>635.97547614870302</v>
      </c>
      <c r="D129" s="22">
        <f t="shared" si="18"/>
        <v>0</v>
      </c>
      <c r="E129" s="22">
        <f t="shared" ref="E129:E192" si="27">IF(C129&lt;0,"",SUM(C129:D129))</f>
        <v>635.97547614870302</v>
      </c>
      <c r="F129" s="29">
        <f t="shared" si="26"/>
        <v>4364.0245238512971</v>
      </c>
      <c r="G129" s="23"/>
      <c r="H129" s="22">
        <f t="shared" si="19"/>
        <v>9.5396321422305448</v>
      </c>
      <c r="I129" s="22">
        <f t="shared" si="20"/>
        <v>0</v>
      </c>
      <c r="J129" s="24"/>
      <c r="K129" s="40"/>
      <c r="L129" s="22">
        <f t="shared" si="21"/>
        <v>14.309448213345817</v>
      </c>
      <c r="M129" s="39">
        <f t="shared" si="22"/>
        <v>9.5396321422305448</v>
      </c>
      <c r="N129" s="22">
        <f t="shared" si="23"/>
        <v>0</v>
      </c>
      <c r="O129" s="22">
        <f t="shared" si="25"/>
        <v>0</v>
      </c>
      <c r="P129" s="22">
        <f t="shared" si="24"/>
        <v>23.849080355576362</v>
      </c>
      <c r="Q129" s="13"/>
    </row>
    <row r="130" spans="1:17" x14ac:dyDescent="0.25">
      <c r="A130" s="26">
        <f t="shared" si="15"/>
        <v>73</v>
      </c>
      <c r="B130" s="27">
        <f t="shared" si="16"/>
        <v>42723</v>
      </c>
      <c r="C130" s="22">
        <f t="shared" si="17"/>
        <v>621.66602793535719</v>
      </c>
      <c r="D130" s="22">
        <f t="shared" si="18"/>
        <v>0</v>
      </c>
      <c r="E130" s="22">
        <f t="shared" si="27"/>
        <v>621.66602793535719</v>
      </c>
      <c r="F130" s="29">
        <f t="shared" si="26"/>
        <v>4378.3339720646427</v>
      </c>
      <c r="G130" s="23"/>
      <c r="H130" s="22">
        <f t="shared" si="19"/>
        <v>9.3249904190303567</v>
      </c>
      <c r="I130" s="22">
        <f t="shared" si="20"/>
        <v>0</v>
      </c>
      <c r="J130" s="24"/>
      <c r="K130" s="40"/>
      <c r="L130" s="22">
        <f t="shared" si="21"/>
        <v>13.987485628545535</v>
      </c>
      <c r="M130" s="39">
        <f t="shared" si="22"/>
        <v>9.3249904190303567</v>
      </c>
      <c r="N130" s="22">
        <f t="shared" si="23"/>
        <v>0</v>
      </c>
      <c r="O130" s="22">
        <f t="shared" si="25"/>
        <v>0</v>
      </c>
      <c r="P130" s="22">
        <f t="shared" si="24"/>
        <v>23.312476047575892</v>
      </c>
      <c r="Q130" s="13"/>
    </row>
    <row r="131" spans="1:17" x14ac:dyDescent="0.25">
      <c r="A131" s="26">
        <f t="shared" si="15"/>
        <v>74</v>
      </c>
      <c r="B131" s="27">
        <f t="shared" si="16"/>
        <v>42754</v>
      </c>
      <c r="C131" s="22">
        <f t="shared" si="17"/>
        <v>607.67854230681166</v>
      </c>
      <c r="D131" s="22">
        <f t="shared" si="18"/>
        <v>0</v>
      </c>
      <c r="E131" s="22">
        <f t="shared" si="27"/>
        <v>607.67854230681166</v>
      </c>
      <c r="F131" s="29">
        <f t="shared" si="26"/>
        <v>4392.3214576931887</v>
      </c>
      <c r="G131" s="23"/>
      <c r="H131" s="22">
        <f t="shared" si="19"/>
        <v>9.115178134602175</v>
      </c>
      <c r="I131" s="22">
        <f t="shared" si="20"/>
        <v>0</v>
      </c>
      <c r="J131" s="24"/>
      <c r="K131" s="40"/>
      <c r="L131" s="22">
        <f t="shared" si="21"/>
        <v>13.672767201903262</v>
      </c>
      <c r="M131" s="39">
        <f t="shared" si="22"/>
        <v>9.115178134602175</v>
      </c>
      <c r="N131" s="22">
        <f t="shared" si="23"/>
        <v>0</v>
      </c>
      <c r="O131" s="22">
        <f t="shared" si="25"/>
        <v>0</v>
      </c>
      <c r="P131" s="22">
        <f t="shared" si="24"/>
        <v>22.787945336505437</v>
      </c>
      <c r="Q131" s="13"/>
    </row>
    <row r="132" spans="1:17" x14ac:dyDescent="0.25">
      <c r="A132" s="26">
        <f t="shared" si="15"/>
        <v>75</v>
      </c>
      <c r="B132" s="27">
        <f t="shared" si="16"/>
        <v>42785</v>
      </c>
      <c r="C132" s="22">
        <f t="shared" si="17"/>
        <v>594.00577510490837</v>
      </c>
      <c r="D132" s="22">
        <f t="shared" si="18"/>
        <v>0</v>
      </c>
      <c r="E132" s="22">
        <f t="shared" si="27"/>
        <v>594.00577510490837</v>
      </c>
      <c r="F132" s="29">
        <f t="shared" si="26"/>
        <v>4405.994224895092</v>
      </c>
      <c r="G132" s="23"/>
      <c r="H132" s="22">
        <f t="shared" si="19"/>
        <v>8.9100866265736247</v>
      </c>
      <c r="I132" s="22">
        <f t="shared" si="20"/>
        <v>0</v>
      </c>
      <c r="J132" s="24"/>
      <c r="K132" s="40"/>
      <c r="L132" s="22">
        <f t="shared" si="21"/>
        <v>13.365129939860436</v>
      </c>
      <c r="M132" s="39">
        <f t="shared" si="22"/>
        <v>8.9100866265736247</v>
      </c>
      <c r="N132" s="22">
        <f t="shared" si="23"/>
        <v>0</v>
      </c>
      <c r="O132" s="22">
        <f t="shared" si="25"/>
        <v>0</v>
      </c>
      <c r="P132" s="22">
        <f t="shared" si="24"/>
        <v>22.275216566434061</v>
      </c>
      <c r="Q132" s="13"/>
    </row>
    <row r="133" spans="1:17" x14ac:dyDescent="0.25">
      <c r="A133" s="26">
        <f t="shared" si="15"/>
        <v>76</v>
      </c>
      <c r="B133" s="27">
        <f t="shared" si="16"/>
        <v>42813</v>
      </c>
      <c r="C133" s="22">
        <f t="shared" si="17"/>
        <v>580.64064516504789</v>
      </c>
      <c r="D133" s="22">
        <f t="shared" si="18"/>
        <v>0</v>
      </c>
      <c r="E133" s="22">
        <f t="shared" si="27"/>
        <v>580.64064516504789</v>
      </c>
      <c r="F133" s="29">
        <f t="shared" si="26"/>
        <v>4419.3593548349518</v>
      </c>
      <c r="G133" s="23"/>
      <c r="H133" s="22">
        <f t="shared" si="19"/>
        <v>8.7096096774757186</v>
      </c>
      <c r="I133" s="22">
        <f t="shared" si="20"/>
        <v>0</v>
      </c>
      <c r="J133" s="24"/>
      <c r="K133" s="40"/>
      <c r="L133" s="22">
        <f t="shared" si="21"/>
        <v>13.064414516213574</v>
      </c>
      <c r="M133" s="39">
        <f t="shared" si="22"/>
        <v>8.7096096774757186</v>
      </c>
      <c r="N133" s="22">
        <f t="shared" si="23"/>
        <v>0</v>
      </c>
      <c r="O133" s="22">
        <f t="shared" si="25"/>
        <v>0</v>
      </c>
      <c r="P133" s="22">
        <f t="shared" si="24"/>
        <v>21.774024193689293</v>
      </c>
      <c r="Q133" s="13"/>
    </row>
    <row r="134" spans="1:17" x14ac:dyDescent="0.25">
      <c r="A134" s="26">
        <f t="shared" si="15"/>
        <v>77</v>
      </c>
      <c r="B134" s="27">
        <f t="shared" si="16"/>
        <v>42844</v>
      </c>
      <c r="C134" s="22">
        <f t="shared" si="17"/>
        <v>567.57623064883433</v>
      </c>
      <c r="D134" s="22">
        <f t="shared" si="18"/>
        <v>0</v>
      </c>
      <c r="E134" s="22">
        <f t="shared" si="27"/>
        <v>567.57623064883433</v>
      </c>
      <c r="F134" s="29">
        <f t="shared" si="26"/>
        <v>4432.4237693511659</v>
      </c>
      <c r="G134" s="23"/>
      <c r="H134" s="22">
        <f t="shared" si="19"/>
        <v>8.5136434597325152</v>
      </c>
      <c r="I134" s="22">
        <f t="shared" si="20"/>
        <v>0</v>
      </c>
      <c r="J134" s="24"/>
      <c r="K134" s="40"/>
      <c r="L134" s="22">
        <f t="shared" si="21"/>
        <v>12.770465189598772</v>
      </c>
      <c r="M134" s="39">
        <f t="shared" si="22"/>
        <v>8.5136434597325152</v>
      </c>
      <c r="N134" s="22">
        <f t="shared" si="23"/>
        <v>0</v>
      </c>
      <c r="O134" s="22">
        <f t="shared" si="25"/>
        <v>0</v>
      </c>
      <c r="P134" s="22">
        <f t="shared" si="24"/>
        <v>21.284108649331287</v>
      </c>
      <c r="Q134" s="13"/>
    </row>
    <row r="135" spans="1:17" x14ac:dyDescent="0.25">
      <c r="A135" s="26">
        <f t="shared" si="15"/>
        <v>78</v>
      </c>
      <c r="B135" s="27">
        <f t="shared" si="16"/>
        <v>42874</v>
      </c>
      <c r="C135" s="22">
        <f t="shared" si="17"/>
        <v>554.80576545923554</v>
      </c>
      <c r="D135" s="22">
        <f t="shared" si="18"/>
        <v>0</v>
      </c>
      <c r="E135" s="22">
        <f t="shared" si="27"/>
        <v>554.80576545923554</v>
      </c>
      <c r="F135" s="29">
        <f t="shared" si="26"/>
        <v>4445.1942345407642</v>
      </c>
      <c r="G135" s="23"/>
      <c r="H135" s="22">
        <f t="shared" si="19"/>
        <v>8.3220864818885332</v>
      </c>
      <c r="I135" s="22">
        <f t="shared" si="20"/>
        <v>0</v>
      </c>
      <c r="J135" s="24"/>
      <c r="K135" s="40"/>
      <c r="L135" s="22">
        <f t="shared" si="21"/>
        <v>12.4831297228328</v>
      </c>
      <c r="M135" s="39">
        <f t="shared" si="22"/>
        <v>8.3220864818885332</v>
      </c>
      <c r="N135" s="22">
        <f t="shared" si="23"/>
        <v>0</v>
      </c>
      <c r="O135" s="22">
        <f t="shared" si="25"/>
        <v>0</v>
      </c>
      <c r="P135" s="22">
        <f t="shared" si="24"/>
        <v>20.805216204721333</v>
      </c>
      <c r="Q135" s="13"/>
    </row>
    <row r="136" spans="1:17" x14ac:dyDescent="0.25">
      <c r="A136" s="26">
        <f t="shared" si="15"/>
        <v>79</v>
      </c>
      <c r="B136" s="27">
        <f t="shared" si="16"/>
        <v>42905</v>
      </c>
      <c r="C136" s="22">
        <f t="shared" si="17"/>
        <v>542.32263573640273</v>
      </c>
      <c r="D136" s="22">
        <f t="shared" si="18"/>
        <v>0</v>
      </c>
      <c r="E136" s="22">
        <f t="shared" si="27"/>
        <v>542.32263573640273</v>
      </c>
      <c r="F136" s="29">
        <f t="shared" si="26"/>
        <v>4457.6773642635972</v>
      </c>
      <c r="G136" s="23"/>
      <c r="H136" s="22">
        <f t="shared" si="19"/>
        <v>8.1348395360460408</v>
      </c>
      <c r="I136" s="22">
        <f t="shared" si="20"/>
        <v>0</v>
      </c>
      <c r="J136" s="24"/>
      <c r="K136" s="40"/>
      <c r="L136" s="22">
        <f t="shared" si="21"/>
        <v>12.202259304069063</v>
      </c>
      <c r="M136" s="39">
        <f t="shared" si="22"/>
        <v>8.1348395360460408</v>
      </c>
      <c r="N136" s="22">
        <f t="shared" si="23"/>
        <v>0</v>
      </c>
      <c r="O136" s="22">
        <f t="shared" si="25"/>
        <v>0</v>
      </c>
      <c r="P136" s="22">
        <f t="shared" si="24"/>
        <v>20.337098840115104</v>
      </c>
      <c r="Q136" s="13"/>
    </row>
    <row r="137" spans="1:17" x14ac:dyDescent="0.25">
      <c r="A137" s="26">
        <f t="shared" si="15"/>
        <v>80</v>
      </c>
      <c r="B137" s="27">
        <f t="shared" si="16"/>
        <v>42935</v>
      </c>
      <c r="C137" s="22">
        <f t="shared" si="17"/>
        <v>530.12037643233361</v>
      </c>
      <c r="D137" s="22">
        <f t="shared" si="18"/>
        <v>0</v>
      </c>
      <c r="E137" s="22">
        <f t="shared" si="27"/>
        <v>530.12037643233361</v>
      </c>
      <c r="F137" s="29">
        <f t="shared" si="26"/>
        <v>4469.8796235676664</v>
      </c>
      <c r="G137" s="23"/>
      <c r="H137" s="22">
        <f t="shared" si="19"/>
        <v>7.9518056464850035</v>
      </c>
      <c r="I137" s="22">
        <f t="shared" si="20"/>
        <v>0</v>
      </c>
      <c r="J137" s="24"/>
      <c r="K137" s="40"/>
      <c r="L137" s="22">
        <f t="shared" si="21"/>
        <v>11.927708469727506</v>
      </c>
      <c r="M137" s="39">
        <f t="shared" si="22"/>
        <v>7.9518056464850035</v>
      </c>
      <c r="N137" s="22">
        <f t="shared" si="23"/>
        <v>0</v>
      </c>
      <c r="O137" s="22">
        <f t="shared" si="25"/>
        <v>0</v>
      </c>
      <c r="P137" s="22">
        <f t="shared" si="24"/>
        <v>19.879514116212508</v>
      </c>
      <c r="Q137" s="13"/>
    </row>
    <row r="138" spans="1:17" x14ac:dyDescent="0.25">
      <c r="A138" s="26">
        <f t="shared" si="15"/>
        <v>81</v>
      </c>
      <c r="B138" s="27">
        <f t="shared" si="16"/>
        <v>42966</v>
      </c>
      <c r="C138" s="22">
        <f t="shared" si="17"/>
        <v>518.19266796260615</v>
      </c>
      <c r="D138" s="22">
        <f t="shared" si="18"/>
        <v>0</v>
      </c>
      <c r="E138" s="22">
        <f t="shared" si="27"/>
        <v>518.19266796260615</v>
      </c>
      <c r="F138" s="29">
        <f t="shared" si="26"/>
        <v>4481.8073320373942</v>
      </c>
      <c r="G138" s="23"/>
      <c r="H138" s="22">
        <f t="shared" si="19"/>
        <v>7.7728900194390924</v>
      </c>
      <c r="I138" s="22">
        <f t="shared" si="20"/>
        <v>0</v>
      </c>
      <c r="J138" s="24"/>
      <c r="K138" s="40"/>
      <c r="L138" s="22">
        <f t="shared" si="21"/>
        <v>11.659335029158637</v>
      </c>
      <c r="M138" s="39">
        <f t="shared" si="22"/>
        <v>7.7728900194390924</v>
      </c>
      <c r="N138" s="22">
        <f t="shared" si="23"/>
        <v>0</v>
      </c>
      <c r="O138" s="22">
        <f t="shared" si="25"/>
        <v>0</v>
      </c>
      <c r="P138" s="22">
        <f t="shared" si="24"/>
        <v>19.432225048597729</v>
      </c>
      <c r="Q138" s="13"/>
    </row>
    <row r="139" spans="1:17" x14ac:dyDescent="0.25">
      <c r="A139" s="26">
        <f t="shared" si="15"/>
        <v>82</v>
      </c>
      <c r="B139" s="27">
        <f t="shared" si="16"/>
        <v>42997</v>
      </c>
      <c r="C139" s="22">
        <f t="shared" si="17"/>
        <v>506.53333293344753</v>
      </c>
      <c r="D139" s="22">
        <f t="shared" si="18"/>
        <v>0</v>
      </c>
      <c r="E139" s="22">
        <f t="shared" si="27"/>
        <v>506.53333293344753</v>
      </c>
      <c r="F139" s="29">
        <f t="shared" si="26"/>
        <v>4493.4666670665529</v>
      </c>
      <c r="G139" s="23"/>
      <c r="H139" s="22">
        <f t="shared" si="19"/>
        <v>7.5979999940017127</v>
      </c>
      <c r="I139" s="22">
        <f t="shared" si="20"/>
        <v>0</v>
      </c>
      <c r="J139" s="24"/>
      <c r="K139" s="40"/>
      <c r="L139" s="22">
        <f t="shared" si="21"/>
        <v>11.396999991002568</v>
      </c>
      <c r="M139" s="39">
        <f t="shared" si="22"/>
        <v>7.5979999940017127</v>
      </c>
      <c r="N139" s="22">
        <f t="shared" si="23"/>
        <v>0</v>
      </c>
      <c r="O139" s="22">
        <f t="shared" si="25"/>
        <v>0</v>
      </c>
      <c r="P139" s="22">
        <f t="shared" si="24"/>
        <v>18.994999985004281</v>
      </c>
      <c r="Q139" s="13"/>
    </row>
    <row r="140" spans="1:17" x14ac:dyDescent="0.25">
      <c r="A140" s="26">
        <f t="shared" si="15"/>
        <v>83</v>
      </c>
      <c r="B140" s="27">
        <f t="shared" si="16"/>
        <v>43027</v>
      </c>
      <c r="C140" s="22">
        <f t="shared" si="17"/>
        <v>495.13633294244494</v>
      </c>
      <c r="D140" s="22">
        <f t="shared" si="18"/>
        <v>0</v>
      </c>
      <c r="E140" s="22">
        <f t="shared" si="27"/>
        <v>495.13633294244494</v>
      </c>
      <c r="F140" s="29">
        <f t="shared" si="26"/>
        <v>4504.8636670575552</v>
      </c>
      <c r="G140" s="23"/>
      <c r="H140" s="22">
        <f t="shared" si="19"/>
        <v>7.4270449941366738</v>
      </c>
      <c r="I140" s="22">
        <f t="shared" si="20"/>
        <v>0</v>
      </c>
      <c r="J140" s="24"/>
      <c r="K140" s="40"/>
      <c r="L140" s="22">
        <f t="shared" si="21"/>
        <v>11.14056749120501</v>
      </c>
      <c r="M140" s="39">
        <f t="shared" si="22"/>
        <v>7.4270449941366738</v>
      </c>
      <c r="N140" s="22">
        <f t="shared" si="23"/>
        <v>0</v>
      </c>
      <c r="O140" s="22">
        <f t="shared" si="25"/>
        <v>0</v>
      </c>
      <c r="P140" s="22">
        <f t="shared" si="24"/>
        <v>18.567612485341684</v>
      </c>
      <c r="Q140" s="13"/>
    </row>
    <row r="141" spans="1:17" x14ac:dyDescent="0.25">
      <c r="A141" s="26">
        <f t="shared" si="15"/>
        <v>84</v>
      </c>
      <c r="B141" s="27">
        <f t="shared" si="16"/>
        <v>43058</v>
      </c>
      <c r="C141" s="22">
        <f t="shared" si="17"/>
        <v>483.99576545123995</v>
      </c>
      <c r="D141" s="22">
        <f t="shared" si="18"/>
        <v>0</v>
      </c>
      <c r="E141" s="22">
        <f t="shared" si="27"/>
        <v>483.99576545123995</v>
      </c>
      <c r="F141" s="29">
        <f t="shared" si="26"/>
        <v>4516.00423454876</v>
      </c>
      <c r="G141" s="23"/>
      <c r="H141" s="22">
        <f t="shared" si="19"/>
        <v>7.259936481768599</v>
      </c>
      <c r="I141" s="22">
        <f t="shared" si="20"/>
        <v>0</v>
      </c>
      <c r="J141" s="24"/>
      <c r="K141" s="40"/>
      <c r="L141" s="22">
        <f t="shared" si="21"/>
        <v>10.889904722652901</v>
      </c>
      <c r="M141" s="39">
        <f t="shared" si="22"/>
        <v>7.259936481768599</v>
      </c>
      <c r="N141" s="22">
        <f t="shared" si="23"/>
        <v>0</v>
      </c>
      <c r="O141" s="22">
        <f t="shared" si="25"/>
        <v>0</v>
      </c>
      <c r="P141" s="22">
        <f t="shared" si="24"/>
        <v>18.149841204421499</v>
      </c>
      <c r="Q141" s="13"/>
    </row>
    <row r="142" spans="1:17" x14ac:dyDescent="0.25">
      <c r="A142" s="26">
        <f t="shared" si="15"/>
        <v>85</v>
      </c>
      <c r="B142" s="27">
        <f t="shared" si="16"/>
        <v>43088</v>
      </c>
      <c r="C142" s="22">
        <f t="shared" si="17"/>
        <v>473.10586072858706</v>
      </c>
      <c r="D142" s="22">
        <f t="shared" si="18"/>
        <v>0</v>
      </c>
      <c r="E142" s="22">
        <f t="shared" si="27"/>
        <v>473.10586072858706</v>
      </c>
      <c r="F142" s="29">
        <f t="shared" si="26"/>
        <v>4526.8941392714132</v>
      </c>
      <c r="G142" s="23"/>
      <c r="H142" s="22">
        <f t="shared" si="19"/>
        <v>7.0965879109288057</v>
      </c>
      <c r="I142" s="22">
        <f t="shared" si="20"/>
        <v>0</v>
      </c>
      <c r="J142" s="24"/>
      <c r="K142" s="40"/>
      <c r="L142" s="22">
        <f t="shared" si="21"/>
        <v>10.644881866393208</v>
      </c>
      <c r="M142" s="39">
        <f t="shared" si="22"/>
        <v>7.0965879109288057</v>
      </c>
      <c r="N142" s="22">
        <f t="shared" si="23"/>
        <v>0</v>
      </c>
      <c r="O142" s="22">
        <f t="shared" si="25"/>
        <v>0</v>
      </c>
      <c r="P142" s="22">
        <f t="shared" si="24"/>
        <v>17.741469777322013</v>
      </c>
      <c r="Q142" s="13"/>
    </row>
    <row r="143" spans="1:17" x14ac:dyDescent="0.25">
      <c r="A143" s="26">
        <f t="shared" si="15"/>
        <v>86</v>
      </c>
      <c r="B143" s="27">
        <f t="shared" si="16"/>
        <v>43119</v>
      </c>
      <c r="C143" s="22">
        <f t="shared" si="17"/>
        <v>462.46097886219383</v>
      </c>
      <c r="D143" s="22">
        <f t="shared" si="18"/>
        <v>0</v>
      </c>
      <c r="E143" s="22">
        <f t="shared" si="27"/>
        <v>462.46097886219383</v>
      </c>
      <c r="F143" s="29">
        <f t="shared" si="26"/>
        <v>4537.5390211378062</v>
      </c>
      <c r="G143" s="23"/>
      <c r="H143" s="22">
        <f t="shared" si="19"/>
        <v>6.9369146829329074</v>
      </c>
      <c r="I143" s="22">
        <f t="shared" si="20"/>
        <v>0</v>
      </c>
      <c r="J143" s="24"/>
      <c r="K143" s="40"/>
      <c r="L143" s="22">
        <f t="shared" si="21"/>
        <v>10.405372024399359</v>
      </c>
      <c r="M143" s="39">
        <f t="shared" si="22"/>
        <v>6.9369146829329074</v>
      </c>
      <c r="N143" s="22">
        <f t="shared" si="23"/>
        <v>0</v>
      </c>
      <c r="O143" s="22">
        <f t="shared" si="25"/>
        <v>0</v>
      </c>
      <c r="P143" s="22">
        <f t="shared" si="24"/>
        <v>17.342286707332267</v>
      </c>
      <c r="Q143" s="13"/>
    </row>
    <row r="144" spans="1:17" x14ac:dyDescent="0.25">
      <c r="A144" s="26">
        <f t="shared" si="15"/>
        <v>87</v>
      </c>
      <c r="B144" s="27">
        <f t="shared" si="16"/>
        <v>43150</v>
      </c>
      <c r="C144" s="22">
        <f t="shared" si="17"/>
        <v>452.05560683779447</v>
      </c>
      <c r="D144" s="22">
        <f t="shared" si="18"/>
        <v>0</v>
      </c>
      <c r="E144" s="22">
        <f t="shared" si="27"/>
        <v>452.05560683779447</v>
      </c>
      <c r="F144" s="29">
        <f t="shared" si="26"/>
        <v>4547.9443931622054</v>
      </c>
      <c r="G144" s="23"/>
      <c r="H144" s="22">
        <f t="shared" si="19"/>
        <v>6.7808341025669172</v>
      </c>
      <c r="I144" s="22">
        <f t="shared" si="20"/>
        <v>0</v>
      </c>
      <c r="J144" s="24"/>
      <c r="K144" s="40"/>
      <c r="L144" s="22">
        <f t="shared" si="21"/>
        <v>10.171251153850374</v>
      </c>
      <c r="M144" s="39">
        <f t="shared" si="22"/>
        <v>6.7808341025669172</v>
      </c>
      <c r="N144" s="22">
        <f t="shared" si="23"/>
        <v>0</v>
      </c>
      <c r="O144" s="22">
        <f t="shared" si="25"/>
        <v>0</v>
      </c>
      <c r="P144" s="22">
        <f t="shared" si="24"/>
        <v>16.952085256417291</v>
      </c>
      <c r="Q144" s="13"/>
    </row>
    <row r="145" spans="1:17" x14ac:dyDescent="0.25">
      <c r="A145" s="26">
        <f t="shared" si="15"/>
        <v>88</v>
      </c>
      <c r="B145" s="27">
        <f t="shared" si="16"/>
        <v>43178</v>
      </c>
      <c r="C145" s="22">
        <f t="shared" si="17"/>
        <v>441.88435568394408</v>
      </c>
      <c r="D145" s="22">
        <f t="shared" si="18"/>
        <v>0</v>
      </c>
      <c r="E145" s="22">
        <f t="shared" si="27"/>
        <v>441.88435568394408</v>
      </c>
      <c r="F145" s="29">
        <f t="shared" si="26"/>
        <v>4558.1156443160562</v>
      </c>
      <c r="G145" s="23"/>
      <c r="H145" s="22">
        <f t="shared" ref="H145:H208" si="28">IF(C145&lt;0,"",IF(ISBLANK($D$12),"",C145*($D$18/12)))</f>
        <v>6.6282653352591607</v>
      </c>
      <c r="I145" s="22">
        <f t="shared" si="20"/>
        <v>0</v>
      </c>
      <c r="J145" s="24"/>
      <c r="K145" s="40"/>
      <c r="L145" s="22">
        <f t="shared" si="21"/>
        <v>9.9423980028887406</v>
      </c>
      <c r="M145" s="39">
        <f t="shared" si="22"/>
        <v>6.6282653352591607</v>
      </c>
      <c r="N145" s="22">
        <f t="shared" si="23"/>
        <v>0</v>
      </c>
      <c r="O145" s="22">
        <f t="shared" si="25"/>
        <v>0</v>
      </c>
      <c r="P145" s="22">
        <f t="shared" si="24"/>
        <v>16.570663338147902</v>
      </c>
      <c r="Q145" s="13"/>
    </row>
    <row r="146" spans="1:17" x14ac:dyDescent="0.25">
      <c r="A146" s="26">
        <f t="shared" si="15"/>
        <v>89</v>
      </c>
      <c r="B146" s="27">
        <f t="shared" si="16"/>
        <v>43209</v>
      </c>
      <c r="C146" s="22">
        <f t="shared" si="17"/>
        <v>431.94195768105533</v>
      </c>
      <c r="D146" s="22">
        <f t="shared" si="18"/>
        <v>0</v>
      </c>
      <c r="E146" s="22">
        <f t="shared" si="27"/>
        <v>431.94195768105533</v>
      </c>
      <c r="F146" s="29">
        <f t="shared" si="26"/>
        <v>4568.0580423189449</v>
      </c>
      <c r="G146" s="23"/>
      <c r="H146" s="22">
        <f t="shared" si="28"/>
        <v>6.4791293652158295</v>
      </c>
      <c r="I146" s="22">
        <f t="shared" si="20"/>
        <v>0</v>
      </c>
      <c r="J146" s="24"/>
      <c r="K146" s="40"/>
      <c r="L146" s="22">
        <f t="shared" si="21"/>
        <v>9.7186940478237425</v>
      </c>
      <c r="M146" s="39">
        <f t="shared" si="22"/>
        <v>6.4791293652158295</v>
      </c>
      <c r="N146" s="22">
        <f t="shared" si="23"/>
        <v>0</v>
      </c>
      <c r="O146" s="22">
        <f t="shared" si="25"/>
        <v>0</v>
      </c>
      <c r="P146" s="22">
        <f t="shared" si="24"/>
        <v>16.197823413039572</v>
      </c>
      <c r="Q146" s="13"/>
    </row>
    <row r="147" spans="1:17" x14ac:dyDescent="0.25">
      <c r="A147" s="26">
        <f t="shared" si="15"/>
        <v>90</v>
      </c>
      <c r="B147" s="27">
        <f t="shared" si="16"/>
        <v>43239</v>
      </c>
      <c r="C147" s="22">
        <f t="shared" si="17"/>
        <v>422.22326363323157</v>
      </c>
      <c r="D147" s="22">
        <f t="shared" si="18"/>
        <v>0</v>
      </c>
      <c r="E147" s="22">
        <f t="shared" si="27"/>
        <v>422.22326363323157</v>
      </c>
      <c r="F147" s="29">
        <f t="shared" si="26"/>
        <v>4577.7767363667681</v>
      </c>
      <c r="G147" s="23"/>
      <c r="H147" s="22">
        <f t="shared" si="28"/>
        <v>6.3333489544984731</v>
      </c>
      <c r="I147" s="22">
        <f t="shared" si="20"/>
        <v>0</v>
      </c>
      <c r="J147" s="24"/>
      <c r="K147" s="40"/>
      <c r="L147" s="22">
        <f t="shared" si="21"/>
        <v>9.5000234317477101</v>
      </c>
      <c r="M147" s="39">
        <f t="shared" si="22"/>
        <v>6.3333489544984731</v>
      </c>
      <c r="N147" s="22">
        <f t="shared" si="23"/>
        <v>0</v>
      </c>
      <c r="O147" s="22">
        <f t="shared" si="25"/>
        <v>0</v>
      </c>
      <c r="P147" s="22">
        <f t="shared" si="24"/>
        <v>15.833372386246182</v>
      </c>
      <c r="Q147" s="13"/>
    </row>
    <row r="148" spans="1:17" x14ac:dyDescent="0.25">
      <c r="A148" s="26">
        <f t="shared" si="15"/>
        <v>91</v>
      </c>
      <c r="B148" s="27">
        <f t="shared" si="16"/>
        <v>43270</v>
      </c>
      <c r="C148" s="22">
        <f t="shared" si="17"/>
        <v>412.72324020148386</v>
      </c>
      <c r="D148" s="22">
        <f t="shared" si="18"/>
        <v>0</v>
      </c>
      <c r="E148" s="22">
        <f t="shared" si="27"/>
        <v>412.72324020148386</v>
      </c>
      <c r="F148" s="29">
        <f t="shared" si="26"/>
        <v>4587.2767597985157</v>
      </c>
      <c r="G148" s="23"/>
      <c r="H148" s="22">
        <f t="shared" si="28"/>
        <v>6.1908486030222578</v>
      </c>
      <c r="I148" s="22">
        <f t="shared" si="20"/>
        <v>0</v>
      </c>
      <c r="J148" s="24"/>
      <c r="K148" s="40"/>
      <c r="L148" s="22">
        <f t="shared" si="21"/>
        <v>9.2862729045333872</v>
      </c>
      <c r="M148" s="39">
        <f t="shared" si="22"/>
        <v>6.1908486030222578</v>
      </c>
      <c r="N148" s="22">
        <f t="shared" si="23"/>
        <v>0</v>
      </c>
      <c r="O148" s="22">
        <f t="shared" si="25"/>
        <v>0</v>
      </c>
      <c r="P148" s="22">
        <f t="shared" si="24"/>
        <v>15.477121507555644</v>
      </c>
      <c r="Q148" s="13"/>
    </row>
    <row r="149" spans="1:17" x14ac:dyDescent="0.25">
      <c r="A149" s="26">
        <f t="shared" si="15"/>
        <v>92</v>
      </c>
      <c r="B149" s="27">
        <f t="shared" si="16"/>
        <v>43300</v>
      </c>
      <c r="C149" s="22">
        <f t="shared" si="17"/>
        <v>403.43696729695046</v>
      </c>
      <c r="D149" s="22">
        <f t="shared" si="18"/>
        <v>0</v>
      </c>
      <c r="E149" s="22">
        <f t="shared" si="27"/>
        <v>403.43696729695046</v>
      </c>
      <c r="F149" s="29">
        <f t="shared" si="26"/>
        <v>4596.5630327030494</v>
      </c>
      <c r="G149" s="23"/>
      <c r="H149" s="22">
        <f t="shared" si="28"/>
        <v>6.0515545094542569</v>
      </c>
      <c r="I149" s="22">
        <f t="shared" si="20"/>
        <v>0</v>
      </c>
      <c r="J149" s="24"/>
      <c r="K149" s="40"/>
      <c r="L149" s="22">
        <f t="shared" si="21"/>
        <v>9.0773317641813875</v>
      </c>
      <c r="M149" s="39">
        <f t="shared" si="22"/>
        <v>6.0515545094542569</v>
      </c>
      <c r="N149" s="22">
        <f t="shared" si="23"/>
        <v>0</v>
      </c>
      <c r="O149" s="22">
        <f t="shared" si="25"/>
        <v>0</v>
      </c>
      <c r="P149" s="22">
        <f t="shared" si="24"/>
        <v>15.128886273635644</v>
      </c>
      <c r="Q149" s="13"/>
    </row>
    <row r="150" spans="1:17" x14ac:dyDescent="0.25">
      <c r="A150" s="26">
        <f t="shared" si="15"/>
        <v>93</v>
      </c>
      <c r="B150" s="27">
        <f t="shared" si="16"/>
        <v>43331</v>
      </c>
      <c r="C150" s="22">
        <f t="shared" si="17"/>
        <v>394.35963553276906</v>
      </c>
      <c r="D150" s="22">
        <f t="shared" si="18"/>
        <v>0</v>
      </c>
      <c r="E150" s="22">
        <f t="shared" si="27"/>
        <v>394.35963553276906</v>
      </c>
      <c r="F150" s="29">
        <f t="shared" si="26"/>
        <v>4605.6403644672309</v>
      </c>
      <c r="G150" s="23"/>
      <c r="H150" s="22">
        <f t="shared" si="28"/>
        <v>5.9153945329915354</v>
      </c>
      <c r="I150" s="22">
        <f t="shared" si="20"/>
        <v>0</v>
      </c>
      <c r="J150" s="24"/>
      <c r="K150" s="40"/>
      <c r="L150" s="22">
        <f t="shared" si="21"/>
        <v>9.0846054670084655</v>
      </c>
      <c r="M150" s="39">
        <f t="shared" si="22"/>
        <v>5.9153945329915354</v>
      </c>
      <c r="N150" s="22">
        <f t="shared" si="23"/>
        <v>0</v>
      </c>
      <c r="O150" s="22">
        <f t="shared" si="25"/>
        <v>0</v>
      </c>
      <c r="P150" s="22">
        <f t="shared" si="24"/>
        <v>15</v>
      </c>
      <c r="Q150" s="13"/>
    </row>
    <row r="151" spans="1:17" x14ac:dyDescent="0.25">
      <c r="A151" s="26">
        <f t="shared" si="15"/>
        <v>94</v>
      </c>
      <c r="B151" s="27">
        <f t="shared" si="16"/>
        <v>43362</v>
      </c>
      <c r="C151" s="22">
        <f t="shared" si="17"/>
        <v>385.27503006576057</v>
      </c>
      <c r="D151" s="22">
        <f t="shared" si="18"/>
        <v>0</v>
      </c>
      <c r="E151" s="22">
        <f t="shared" si="27"/>
        <v>385.27503006576057</v>
      </c>
      <c r="F151" s="29">
        <f t="shared" si="26"/>
        <v>4614.7249699342392</v>
      </c>
      <c r="G151" s="23"/>
      <c r="H151" s="22">
        <f t="shared" si="28"/>
        <v>5.7791254509864087</v>
      </c>
      <c r="I151" s="22">
        <f t="shared" si="20"/>
        <v>0</v>
      </c>
      <c r="J151" s="24"/>
      <c r="K151" s="40"/>
      <c r="L151" s="22">
        <f t="shared" si="21"/>
        <v>9.2208745490135904</v>
      </c>
      <c r="M151" s="39">
        <f t="shared" si="22"/>
        <v>5.7791254509864087</v>
      </c>
      <c r="N151" s="22">
        <f t="shared" si="23"/>
        <v>0</v>
      </c>
      <c r="O151" s="22">
        <f t="shared" si="25"/>
        <v>0</v>
      </c>
      <c r="P151" s="22">
        <f t="shared" si="24"/>
        <v>15</v>
      </c>
      <c r="Q151" s="13"/>
    </row>
    <row r="152" spans="1:17" x14ac:dyDescent="0.25">
      <c r="A152" s="26">
        <f t="shared" si="15"/>
        <v>95</v>
      </c>
      <c r="B152" s="27">
        <f t="shared" si="16"/>
        <v>43392</v>
      </c>
      <c r="C152" s="22">
        <f t="shared" si="17"/>
        <v>376.05415551674696</v>
      </c>
      <c r="D152" s="22">
        <f t="shared" si="18"/>
        <v>0</v>
      </c>
      <c r="E152" s="22">
        <f t="shared" si="27"/>
        <v>376.05415551674696</v>
      </c>
      <c r="F152" s="29">
        <f t="shared" si="26"/>
        <v>4623.9458444832526</v>
      </c>
      <c r="G152" s="23"/>
      <c r="H152" s="22">
        <f t="shared" si="28"/>
        <v>5.6408123327512039</v>
      </c>
      <c r="I152" s="22">
        <f t="shared" si="20"/>
        <v>0</v>
      </c>
      <c r="J152" s="24"/>
      <c r="K152" s="40"/>
      <c r="L152" s="22">
        <f t="shared" si="21"/>
        <v>9.359187667248797</v>
      </c>
      <c r="M152" s="39">
        <f t="shared" si="22"/>
        <v>5.6408123327512039</v>
      </c>
      <c r="N152" s="22">
        <f t="shared" si="23"/>
        <v>0</v>
      </c>
      <c r="O152" s="22">
        <f t="shared" si="25"/>
        <v>0</v>
      </c>
      <c r="P152" s="22">
        <f t="shared" si="24"/>
        <v>15</v>
      </c>
      <c r="Q152" s="13"/>
    </row>
    <row r="153" spans="1:17" x14ac:dyDescent="0.25">
      <c r="A153" s="26">
        <f t="shared" si="15"/>
        <v>96</v>
      </c>
      <c r="B153" s="27">
        <f t="shared" si="16"/>
        <v>43423</v>
      </c>
      <c r="C153" s="22">
        <f t="shared" si="17"/>
        <v>366.69496784949814</v>
      </c>
      <c r="D153" s="22">
        <f t="shared" si="18"/>
        <v>0</v>
      </c>
      <c r="E153" s="22">
        <f t="shared" si="27"/>
        <v>366.69496784949814</v>
      </c>
      <c r="F153" s="29">
        <f t="shared" si="26"/>
        <v>4633.3050321505016</v>
      </c>
      <c r="G153" s="23"/>
      <c r="H153" s="22">
        <f t="shared" si="28"/>
        <v>5.5004245177424718</v>
      </c>
      <c r="I153" s="22">
        <f t="shared" si="20"/>
        <v>0</v>
      </c>
      <c r="J153" s="24"/>
      <c r="K153" s="40"/>
      <c r="L153" s="22">
        <f t="shared" si="21"/>
        <v>9.4995754822575282</v>
      </c>
      <c r="M153" s="39">
        <f t="shared" si="22"/>
        <v>5.5004245177424718</v>
      </c>
      <c r="N153" s="22">
        <f t="shared" si="23"/>
        <v>0</v>
      </c>
      <c r="O153" s="22">
        <f t="shared" si="25"/>
        <v>0</v>
      </c>
      <c r="P153" s="22">
        <f t="shared" si="24"/>
        <v>15</v>
      </c>
      <c r="Q153" s="13"/>
    </row>
    <row r="154" spans="1:17" x14ac:dyDescent="0.25">
      <c r="A154" s="26">
        <f t="shared" si="15"/>
        <v>97</v>
      </c>
      <c r="B154" s="27">
        <f t="shared" si="16"/>
        <v>43453</v>
      </c>
      <c r="C154" s="22">
        <f t="shared" si="17"/>
        <v>357.19539236724063</v>
      </c>
      <c r="D154" s="22">
        <f t="shared" si="18"/>
        <v>0</v>
      </c>
      <c r="E154" s="22">
        <f t="shared" si="27"/>
        <v>357.19539236724063</v>
      </c>
      <c r="F154" s="29">
        <f t="shared" si="26"/>
        <v>4642.8046076327591</v>
      </c>
      <c r="G154" s="23"/>
      <c r="H154" s="22">
        <f t="shared" si="28"/>
        <v>5.3579308855086092</v>
      </c>
      <c r="I154" s="22">
        <f t="shared" si="20"/>
        <v>0</v>
      </c>
      <c r="J154" s="24"/>
      <c r="K154" s="40"/>
      <c r="L154" s="22">
        <f t="shared" si="21"/>
        <v>9.6420691144913917</v>
      </c>
      <c r="M154" s="39">
        <f t="shared" si="22"/>
        <v>5.3579308855086092</v>
      </c>
      <c r="N154" s="22">
        <f t="shared" si="23"/>
        <v>0</v>
      </c>
      <c r="O154" s="22">
        <f t="shared" si="25"/>
        <v>0</v>
      </c>
      <c r="P154" s="22">
        <f t="shared" si="24"/>
        <v>15</v>
      </c>
      <c r="Q154" s="13"/>
    </row>
    <row r="155" spans="1:17" x14ac:dyDescent="0.25">
      <c r="A155" s="26">
        <f t="shared" si="15"/>
        <v>98</v>
      </c>
      <c r="B155" s="27">
        <f t="shared" si="16"/>
        <v>43484</v>
      </c>
      <c r="C155" s="22">
        <f t="shared" si="17"/>
        <v>347.55332325274924</v>
      </c>
      <c r="D155" s="22">
        <f t="shared" si="18"/>
        <v>0</v>
      </c>
      <c r="E155" s="22">
        <f t="shared" si="27"/>
        <v>347.55332325274924</v>
      </c>
      <c r="F155" s="29">
        <f t="shared" si="26"/>
        <v>4652.4466767472504</v>
      </c>
      <c r="G155" s="23"/>
      <c r="H155" s="22">
        <f t="shared" si="28"/>
        <v>5.2132998487912383</v>
      </c>
      <c r="I155" s="22">
        <f t="shared" si="20"/>
        <v>0</v>
      </c>
      <c r="J155" s="24"/>
      <c r="K155" s="40"/>
      <c r="L155" s="22">
        <f t="shared" si="21"/>
        <v>9.7867001512087626</v>
      </c>
      <c r="M155" s="39">
        <f t="shared" si="22"/>
        <v>5.2132998487912383</v>
      </c>
      <c r="N155" s="22">
        <f t="shared" si="23"/>
        <v>0</v>
      </c>
      <c r="O155" s="22">
        <f t="shared" ref="O155:O186" si="29">IF(E155&gt;=0.01,IF(ISBLANK($D$32),0,E155*$D$32),0)</f>
        <v>0</v>
      </c>
      <c r="P155" s="22">
        <f t="shared" si="24"/>
        <v>15</v>
      </c>
      <c r="Q155" s="13"/>
    </row>
    <row r="156" spans="1:17" x14ac:dyDescent="0.25">
      <c r="A156" s="26">
        <f t="shared" si="15"/>
        <v>99</v>
      </c>
      <c r="B156" s="27">
        <f t="shared" si="16"/>
        <v>43515</v>
      </c>
      <c r="C156" s="22">
        <f t="shared" si="17"/>
        <v>337.76662310154046</v>
      </c>
      <c r="D156" s="22">
        <f t="shared" si="18"/>
        <v>0</v>
      </c>
      <c r="E156" s="22">
        <f t="shared" si="27"/>
        <v>337.76662310154046</v>
      </c>
      <c r="F156" s="29">
        <f t="shared" si="26"/>
        <v>4662.2333768984599</v>
      </c>
      <c r="G156" s="23"/>
      <c r="H156" s="22">
        <f t="shared" si="28"/>
        <v>5.0664993465231065</v>
      </c>
      <c r="I156" s="22">
        <f t="shared" si="20"/>
        <v>0</v>
      </c>
      <c r="J156" s="24"/>
      <c r="K156" s="40"/>
      <c r="L156" s="22">
        <f t="shared" si="21"/>
        <v>9.9335006534768944</v>
      </c>
      <c r="M156" s="39">
        <f t="shared" si="22"/>
        <v>5.0664993465231065</v>
      </c>
      <c r="N156" s="22">
        <f t="shared" si="23"/>
        <v>0</v>
      </c>
      <c r="O156" s="22">
        <f t="shared" si="29"/>
        <v>0</v>
      </c>
      <c r="P156" s="22">
        <f t="shared" si="24"/>
        <v>15</v>
      </c>
      <c r="Q156" s="13"/>
    </row>
    <row r="157" spans="1:17" x14ac:dyDescent="0.25">
      <c r="A157" s="26">
        <f t="shared" si="15"/>
        <v>100</v>
      </c>
      <c r="B157" s="27">
        <f t="shared" si="16"/>
        <v>43543</v>
      </c>
      <c r="C157" s="22">
        <f t="shared" si="17"/>
        <v>327.83312244806359</v>
      </c>
      <c r="D157" s="22">
        <f t="shared" si="18"/>
        <v>0</v>
      </c>
      <c r="E157" s="22">
        <f t="shared" si="27"/>
        <v>327.83312244806359</v>
      </c>
      <c r="F157" s="29">
        <f t="shared" si="26"/>
        <v>4672.1668775519365</v>
      </c>
      <c r="G157" s="23"/>
      <c r="H157" s="22">
        <f t="shared" si="28"/>
        <v>4.9174968367209537</v>
      </c>
      <c r="I157" s="22">
        <f t="shared" si="20"/>
        <v>0</v>
      </c>
      <c r="J157" s="24"/>
      <c r="K157" s="40"/>
      <c r="L157" s="22">
        <f t="shared" si="21"/>
        <v>10.082503163279046</v>
      </c>
      <c r="M157" s="39">
        <f t="shared" si="22"/>
        <v>4.9174968367209537</v>
      </c>
      <c r="N157" s="22">
        <f t="shared" si="23"/>
        <v>0</v>
      </c>
      <c r="O157" s="22">
        <f t="shared" si="29"/>
        <v>0</v>
      </c>
      <c r="P157" s="22">
        <f t="shared" si="24"/>
        <v>15</v>
      </c>
      <c r="Q157" s="13"/>
    </row>
    <row r="158" spans="1:17" x14ac:dyDescent="0.25">
      <c r="A158" s="26">
        <f t="shared" si="15"/>
        <v>101</v>
      </c>
      <c r="B158" s="27">
        <f t="shared" si="16"/>
        <v>43574</v>
      </c>
      <c r="C158" s="22">
        <f t="shared" si="17"/>
        <v>317.75061928478453</v>
      </c>
      <c r="D158" s="22">
        <f t="shared" si="18"/>
        <v>0</v>
      </c>
      <c r="E158" s="22">
        <f t="shared" si="27"/>
        <v>317.75061928478453</v>
      </c>
      <c r="F158" s="29">
        <f t="shared" si="26"/>
        <v>4682.249380715215</v>
      </c>
      <c r="G158" s="23"/>
      <c r="H158" s="22">
        <f t="shared" si="28"/>
        <v>4.7662592892717681</v>
      </c>
      <c r="I158" s="22">
        <f t="shared" si="20"/>
        <v>0</v>
      </c>
      <c r="J158" s="24"/>
      <c r="K158" s="40"/>
      <c r="L158" s="22">
        <f t="shared" si="21"/>
        <v>10.233740710728231</v>
      </c>
      <c r="M158" s="39">
        <f t="shared" si="22"/>
        <v>4.7662592892717681</v>
      </c>
      <c r="N158" s="22">
        <f t="shared" si="23"/>
        <v>0</v>
      </c>
      <c r="O158" s="22">
        <f t="shared" si="29"/>
        <v>0</v>
      </c>
      <c r="P158" s="22">
        <f t="shared" si="24"/>
        <v>15</v>
      </c>
      <c r="Q158" s="13"/>
    </row>
    <row r="159" spans="1:17" x14ac:dyDescent="0.25">
      <c r="A159" s="26">
        <f t="shared" si="15"/>
        <v>102</v>
      </c>
      <c r="B159" s="27">
        <f t="shared" si="16"/>
        <v>43604</v>
      </c>
      <c r="C159" s="22">
        <f t="shared" si="17"/>
        <v>307.51687857405631</v>
      </c>
      <c r="D159" s="22">
        <f t="shared" si="18"/>
        <v>0</v>
      </c>
      <c r="E159" s="22">
        <f t="shared" si="27"/>
        <v>307.51687857405631</v>
      </c>
      <c r="F159" s="29">
        <f t="shared" si="26"/>
        <v>4692.4831214259439</v>
      </c>
      <c r="G159" s="23"/>
      <c r="H159" s="22">
        <f t="shared" si="28"/>
        <v>4.612753178610844</v>
      </c>
      <c r="I159" s="22">
        <f t="shared" si="20"/>
        <v>0</v>
      </c>
      <c r="J159" s="24"/>
      <c r="K159" s="40"/>
      <c r="L159" s="22">
        <f t="shared" si="21"/>
        <v>10.387246821389155</v>
      </c>
      <c r="M159" s="39">
        <f t="shared" si="22"/>
        <v>4.612753178610844</v>
      </c>
      <c r="N159" s="22">
        <f t="shared" si="23"/>
        <v>0</v>
      </c>
      <c r="O159" s="22">
        <f t="shared" si="29"/>
        <v>0</v>
      </c>
      <c r="P159" s="22">
        <f t="shared" si="24"/>
        <v>15</v>
      </c>
      <c r="Q159" s="13"/>
    </row>
    <row r="160" spans="1:17" x14ac:dyDescent="0.25">
      <c r="A160" s="26">
        <f t="shared" si="15"/>
        <v>103</v>
      </c>
      <c r="B160" s="27">
        <f t="shared" si="16"/>
        <v>43635</v>
      </c>
      <c r="C160" s="22">
        <f t="shared" si="17"/>
        <v>297.12963175266714</v>
      </c>
      <c r="D160" s="22">
        <f t="shared" si="18"/>
        <v>0</v>
      </c>
      <c r="E160" s="22">
        <f t="shared" si="27"/>
        <v>297.12963175266714</v>
      </c>
      <c r="F160" s="29">
        <f t="shared" si="26"/>
        <v>4702.8703682473333</v>
      </c>
      <c r="G160" s="23"/>
      <c r="H160" s="22">
        <f t="shared" si="28"/>
        <v>4.4569444762900066</v>
      </c>
      <c r="I160" s="22">
        <f t="shared" si="20"/>
        <v>0</v>
      </c>
      <c r="J160" s="24"/>
      <c r="K160" s="40"/>
      <c r="L160" s="22">
        <f t="shared" si="21"/>
        <v>10.543055523709993</v>
      </c>
      <c r="M160" s="39">
        <f t="shared" si="22"/>
        <v>4.4569444762900066</v>
      </c>
      <c r="N160" s="22">
        <f t="shared" si="23"/>
        <v>0</v>
      </c>
      <c r="O160" s="22">
        <f t="shared" si="29"/>
        <v>0</v>
      </c>
      <c r="P160" s="22">
        <f t="shared" si="24"/>
        <v>15</v>
      </c>
      <c r="Q160" s="13"/>
    </row>
    <row r="161" spans="1:17" x14ac:dyDescent="0.25">
      <c r="A161" s="26">
        <f t="shared" si="15"/>
        <v>104</v>
      </c>
      <c r="B161" s="27">
        <f t="shared" si="16"/>
        <v>43665</v>
      </c>
      <c r="C161" s="22">
        <f t="shared" si="17"/>
        <v>286.58657622895714</v>
      </c>
      <c r="D161" s="22">
        <f t="shared" si="18"/>
        <v>0</v>
      </c>
      <c r="E161" s="22">
        <f t="shared" si="27"/>
        <v>286.58657622895714</v>
      </c>
      <c r="F161" s="29">
        <f t="shared" si="26"/>
        <v>4713.4134237710432</v>
      </c>
      <c r="G161" s="23"/>
      <c r="H161" s="22">
        <f t="shared" si="28"/>
        <v>4.298798643434357</v>
      </c>
      <c r="I161" s="22">
        <f t="shared" si="20"/>
        <v>0</v>
      </c>
      <c r="J161" s="24"/>
      <c r="K161" s="40"/>
      <c r="L161" s="22">
        <f t="shared" si="21"/>
        <v>10.701201356565644</v>
      </c>
      <c r="M161" s="39">
        <f t="shared" si="22"/>
        <v>4.298798643434357</v>
      </c>
      <c r="N161" s="22">
        <f t="shared" si="23"/>
        <v>0</v>
      </c>
      <c r="O161" s="22">
        <f t="shared" si="29"/>
        <v>0</v>
      </c>
      <c r="P161" s="22">
        <f t="shared" si="24"/>
        <v>15</v>
      </c>
      <c r="Q161" s="13"/>
    </row>
    <row r="162" spans="1:17" x14ac:dyDescent="0.25">
      <c r="A162" s="26">
        <f t="shared" si="15"/>
        <v>105</v>
      </c>
      <c r="B162" s="27">
        <f t="shared" si="16"/>
        <v>43696</v>
      </c>
      <c r="C162" s="22">
        <f t="shared" si="17"/>
        <v>275.88537487239148</v>
      </c>
      <c r="D162" s="22">
        <f t="shared" si="18"/>
        <v>0</v>
      </c>
      <c r="E162" s="22">
        <f t="shared" si="27"/>
        <v>275.88537487239148</v>
      </c>
      <c r="F162" s="29">
        <f t="shared" si="26"/>
        <v>4724.1146251276086</v>
      </c>
      <c r="G162" s="23"/>
      <c r="H162" s="22">
        <f t="shared" si="28"/>
        <v>4.1382806230858717</v>
      </c>
      <c r="I162" s="22">
        <f t="shared" si="20"/>
        <v>0</v>
      </c>
      <c r="J162" s="24"/>
      <c r="K162" s="40"/>
      <c r="L162" s="22">
        <f t="shared" si="21"/>
        <v>10.861719376914127</v>
      </c>
      <c r="M162" s="39">
        <f t="shared" si="22"/>
        <v>4.1382806230858717</v>
      </c>
      <c r="N162" s="22">
        <f t="shared" si="23"/>
        <v>0</v>
      </c>
      <c r="O162" s="22">
        <f t="shared" si="29"/>
        <v>0</v>
      </c>
      <c r="P162" s="22">
        <f t="shared" si="24"/>
        <v>15</v>
      </c>
      <c r="Q162" s="13"/>
    </row>
    <row r="163" spans="1:17" x14ac:dyDescent="0.25">
      <c r="A163" s="26">
        <f t="shared" si="15"/>
        <v>106</v>
      </c>
      <c r="B163" s="27">
        <f t="shared" si="16"/>
        <v>43727</v>
      </c>
      <c r="C163" s="22">
        <f t="shared" si="17"/>
        <v>265.02365549547733</v>
      </c>
      <c r="D163" s="22">
        <f t="shared" si="18"/>
        <v>0</v>
      </c>
      <c r="E163" s="22">
        <f t="shared" si="27"/>
        <v>265.02365549547733</v>
      </c>
      <c r="F163" s="29">
        <f t="shared" si="26"/>
        <v>4734.9763445045228</v>
      </c>
      <c r="G163" s="23"/>
      <c r="H163" s="22">
        <f t="shared" si="28"/>
        <v>3.9753548324321599</v>
      </c>
      <c r="I163" s="22">
        <f t="shared" si="20"/>
        <v>0</v>
      </c>
      <c r="J163" s="24"/>
      <c r="K163" s="40"/>
      <c r="L163" s="22">
        <f t="shared" si="21"/>
        <v>11.02464516756784</v>
      </c>
      <c r="M163" s="39">
        <f t="shared" si="22"/>
        <v>3.9753548324321599</v>
      </c>
      <c r="N163" s="22">
        <f t="shared" si="23"/>
        <v>0</v>
      </c>
      <c r="O163" s="22">
        <f t="shared" si="29"/>
        <v>0</v>
      </c>
      <c r="P163" s="22">
        <f t="shared" si="24"/>
        <v>15</v>
      </c>
      <c r="Q163" s="13"/>
    </row>
    <row r="164" spans="1:17" x14ac:dyDescent="0.25">
      <c r="A164" s="26">
        <f t="shared" si="15"/>
        <v>107</v>
      </c>
      <c r="B164" s="27">
        <f t="shared" si="16"/>
        <v>43757</v>
      </c>
      <c r="C164" s="22">
        <f t="shared" si="17"/>
        <v>253.9990103279095</v>
      </c>
      <c r="D164" s="22">
        <f t="shared" si="18"/>
        <v>0</v>
      </c>
      <c r="E164" s="22">
        <f t="shared" si="27"/>
        <v>253.9990103279095</v>
      </c>
      <c r="F164" s="29">
        <f t="shared" si="26"/>
        <v>4746.0009896720903</v>
      </c>
      <c r="G164" s="23"/>
      <c r="H164" s="22">
        <f t="shared" si="28"/>
        <v>3.8099851549186425</v>
      </c>
      <c r="I164" s="22">
        <f t="shared" si="20"/>
        <v>0</v>
      </c>
      <c r="J164" s="24"/>
      <c r="K164" s="40"/>
      <c r="L164" s="22">
        <f t="shared" si="21"/>
        <v>11.190014845081357</v>
      </c>
      <c r="M164" s="39">
        <f t="shared" si="22"/>
        <v>3.8099851549186425</v>
      </c>
      <c r="N164" s="22">
        <f t="shared" si="23"/>
        <v>0</v>
      </c>
      <c r="O164" s="22">
        <f t="shared" si="29"/>
        <v>0</v>
      </c>
      <c r="P164" s="22">
        <f t="shared" si="24"/>
        <v>15</v>
      </c>
      <c r="Q164" s="13"/>
    </row>
    <row r="165" spans="1:17" x14ac:dyDescent="0.25">
      <c r="A165" s="26">
        <f t="shared" si="15"/>
        <v>108</v>
      </c>
      <c r="B165" s="27">
        <f t="shared" si="16"/>
        <v>43788</v>
      </c>
      <c r="C165" s="22">
        <f t="shared" si="17"/>
        <v>242.80899548282815</v>
      </c>
      <c r="D165" s="22">
        <f t="shared" si="18"/>
        <v>0</v>
      </c>
      <c r="E165" s="22">
        <f t="shared" si="27"/>
        <v>242.80899548282815</v>
      </c>
      <c r="F165" s="29">
        <f t="shared" si="26"/>
        <v>4757.1910045171717</v>
      </c>
      <c r="G165" s="23"/>
      <c r="H165" s="22">
        <f t="shared" si="28"/>
        <v>3.6421349322424224</v>
      </c>
      <c r="I165" s="22">
        <f t="shared" si="20"/>
        <v>0</v>
      </c>
      <c r="J165" s="24"/>
      <c r="K165" s="40"/>
      <c r="L165" s="22">
        <f t="shared" si="21"/>
        <v>11.357865067757578</v>
      </c>
      <c r="M165" s="39">
        <f t="shared" si="22"/>
        <v>3.6421349322424224</v>
      </c>
      <c r="N165" s="22">
        <f t="shared" si="23"/>
        <v>0</v>
      </c>
      <c r="O165" s="22">
        <f t="shared" si="29"/>
        <v>0</v>
      </c>
      <c r="P165" s="22">
        <f t="shared" si="24"/>
        <v>15</v>
      </c>
      <c r="Q165" s="13"/>
    </row>
    <row r="166" spans="1:17" x14ac:dyDescent="0.25">
      <c r="A166" s="26">
        <f t="shared" si="15"/>
        <v>109</v>
      </c>
      <c r="B166" s="27">
        <f t="shared" si="16"/>
        <v>43818</v>
      </c>
      <c r="C166" s="22">
        <f t="shared" si="17"/>
        <v>231.45113041507057</v>
      </c>
      <c r="D166" s="22">
        <f t="shared" si="18"/>
        <v>0</v>
      </c>
      <c r="E166" s="22">
        <f t="shared" si="27"/>
        <v>231.45113041507057</v>
      </c>
      <c r="F166" s="29">
        <f t="shared" si="26"/>
        <v>4768.548869584929</v>
      </c>
      <c r="G166" s="23"/>
      <c r="H166" s="22">
        <f t="shared" si="28"/>
        <v>3.4717669562260585</v>
      </c>
      <c r="I166" s="22">
        <f t="shared" si="20"/>
        <v>0</v>
      </c>
      <c r="J166" s="24"/>
      <c r="K166" s="40"/>
      <c r="L166" s="22">
        <f t="shared" si="21"/>
        <v>11.528233043773941</v>
      </c>
      <c r="M166" s="39">
        <f t="shared" si="22"/>
        <v>3.4717669562260585</v>
      </c>
      <c r="N166" s="22">
        <f t="shared" si="23"/>
        <v>0</v>
      </c>
      <c r="O166" s="22">
        <f t="shared" si="29"/>
        <v>0</v>
      </c>
      <c r="P166" s="22">
        <f t="shared" si="24"/>
        <v>15</v>
      </c>
      <c r="Q166" s="13"/>
    </row>
    <row r="167" spans="1:17" x14ac:dyDescent="0.25">
      <c r="A167" s="26">
        <f t="shared" si="15"/>
        <v>110</v>
      </c>
      <c r="B167" s="27">
        <f t="shared" si="16"/>
        <v>43849</v>
      </c>
      <c r="C167" s="22">
        <f t="shared" si="17"/>
        <v>219.92289737129661</v>
      </c>
      <c r="D167" s="22">
        <f t="shared" si="18"/>
        <v>0</v>
      </c>
      <c r="E167" s="22">
        <f t="shared" si="27"/>
        <v>219.92289737129661</v>
      </c>
      <c r="F167" s="29">
        <f t="shared" si="26"/>
        <v>4780.077102628703</v>
      </c>
      <c r="G167" s="23"/>
      <c r="H167" s="22">
        <f t="shared" si="28"/>
        <v>3.298843460569449</v>
      </c>
      <c r="I167" s="22">
        <f t="shared" si="20"/>
        <v>0</v>
      </c>
      <c r="J167" s="24"/>
      <c r="K167" s="40"/>
      <c r="L167" s="22">
        <f t="shared" si="21"/>
        <v>11.701156539430551</v>
      </c>
      <c r="M167" s="39">
        <f t="shared" si="22"/>
        <v>3.298843460569449</v>
      </c>
      <c r="N167" s="22">
        <f t="shared" si="23"/>
        <v>0</v>
      </c>
      <c r="O167" s="22">
        <f t="shared" si="29"/>
        <v>0</v>
      </c>
      <c r="P167" s="22">
        <f t="shared" si="24"/>
        <v>15</v>
      </c>
      <c r="Q167" s="13"/>
    </row>
    <row r="168" spans="1:17" x14ac:dyDescent="0.25">
      <c r="A168" s="26">
        <f t="shared" si="15"/>
        <v>111</v>
      </c>
      <c r="B168" s="27">
        <f t="shared" si="16"/>
        <v>43880</v>
      </c>
      <c r="C168" s="22">
        <f t="shared" si="17"/>
        <v>208.22174083186607</v>
      </c>
      <c r="D168" s="22">
        <f t="shared" si="18"/>
        <v>0</v>
      </c>
      <c r="E168" s="22">
        <f t="shared" si="27"/>
        <v>208.22174083186607</v>
      </c>
      <c r="F168" s="29">
        <f t="shared" si="26"/>
        <v>4791.7782591681344</v>
      </c>
      <c r="G168" s="23"/>
      <c r="H168" s="22">
        <f t="shared" si="28"/>
        <v>3.123326112477991</v>
      </c>
      <c r="I168" s="22">
        <f t="shared" si="20"/>
        <v>0</v>
      </c>
      <c r="J168" s="24"/>
      <c r="K168" s="40"/>
      <c r="L168" s="22">
        <f t="shared" si="21"/>
        <v>11.87667388752201</v>
      </c>
      <c r="M168" s="39">
        <f>IF(AND(H168&lt;=0,I168&lt;=0),0,SUM(H168:I168))</f>
        <v>3.123326112477991</v>
      </c>
      <c r="N168" s="22">
        <f t="shared" si="23"/>
        <v>0</v>
      </c>
      <c r="O168" s="22">
        <f t="shared" si="29"/>
        <v>0</v>
      </c>
      <c r="P168" s="22">
        <f t="shared" si="24"/>
        <v>15</v>
      </c>
      <c r="Q168" s="13"/>
    </row>
    <row r="169" spans="1:17" x14ac:dyDescent="0.25">
      <c r="A169" s="26">
        <f t="shared" si="15"/>
        <v>112</v>
      </c>
      <c r="B169" s="27">
        <f t="shared" si="16"/>
        <v>43909</v>
      </c>
      <c r="C169" s="22">
        <f t="shared" si="17"/>
        <v>196.34506694434407</v>
      </c>
      <c r="D169" s="22">
        <f t="shared" si="18"/>
        <v>0</v>
      </c>
      <c r="E169" s="22">
        <f>IF(C169&lt;0,"",SUM(C169:D169))</f>
        <v>196.34506694434407</v>
      </c>
      <c r="F169" s="29">
        <f>IF(ISBLANK($D$10),"",$D$10-E169)</f>
        <v>4803.6549330556563</v>
      </c>
      <c r="G169" s="23"/>
      <c r="H169" s="22">
        <f>IF(C169&lt;0,"",IF(ISBLANK($D$12),"",C169*($D$18/12)))</f>
        <v>2.9451760041651611</v>
      </c>
      <c r="I169" s="22">
        <f>IF(D169&lt;0,"",IF(ISBLANK($D$14),"",D169*($D$20/12)))</f>
        <v>0</v>
      </c>
      <c r="J169" s="24"/>
      <c r="K169" s="40"/>
      <c r="L169" s="22">
        <f t="shared" si="21"/>
        <v>12.054823995834839</v>
      </c>
      <c r="M169" s="39">
        <f t="shared" ref="M169:M232" si="30">IF(AND(H169&lt;=0,I169&lt;=0),0,SUM(H169:I169))</f>
        <v>2.9451760041651611</v>
      </c>
      <c r="N169" s="22">
        <f t="shared" si="23"/>
        <v>0</v>
      </c>
      <c r="O169" s="22">
        <f t="shared" si="29"/>
        <v>0</v>
      </c>
      <c r="P169" s="22">
        <f t="shared" si="24"/>
        <v>15</v>
      </c>
      <c r="Q169" s="13"/>
    </row>
    <row r="170" spans="1:17" x14ac:dyDescent="0.25">
      <c r="A170" s="26">
        <f t="shared" si="15"/>
        <v>113</v>
      </c>
      <c r="B170" s="27">
        <f t="shared" si="16"/>
        <v>43940</v>
      </c>
      <c r="C170" s="22">
        <f t="shared" si="17"/>
        <v>184.29024294850922</v>
      </c>
      <c r="D170" s="22">
        <f t="shared" si="18"/>
        <v>0</v>
      </c>
      <c r="E170" s="22">
        <f t="shared" si="27"/>
        <v>184.29024294850922</v>
      </c>
      <c r="F170" s="29">
        <f t="shared" si="26"/>
        <v>4815.7097570514907</v>
      </c>
      <c r="G170" s="23"/>
      <c r="H170" s="22">
        <f t="shared" si="28"/>
        <v>2.7643536442276382</v>
      </c>
      <c r="I170" s="22">
        <f t="shared" si="20"/>
        <v>0</v>
      </c>
      <c r="J170" s="24"/>
      <c r="K170" s="40"/>
      <c r="L170" s="22">
        <f t="shared" si="21"/>
        <v>12.235646355772362</v>
      </c>
      <c r="M170" s="39">
        <f t="shared" si="30"/>
        <v>2.7643536442276382</v>
      </c>
      <c r="N170" s="22">
        <f t="shared" si="23"/>
        <v>0</v>
      </c>
      <c r="O170" s="22">
        <f t="shared" si="29"/>
        <v>0</v>
      </c>
      <c r="P170" s="22">
        <f t="shared" si="24"/>
        <v>15</v>
      </c>
      <c r="Q170" s="13"/>
    </row>
    <row r="171" spans="1:17" x14ac:dyDescent="0.25">
      <c r="A171" s="26">
        <f t="shared" si="15"/>
        <v>114</v>
      </c>
      <c r="B171" s="27">
        <f t="shared" si="16"/>
        <v>43970</v>
      </c>
      <c r="C171" s="22">
        <f t="shared" si="17"/>
        <v>172.05459659273686</v>
      </c>
      <c r="D171" s="22">
        <f t="shared" si="18"/>
        <v>0</v>
      </c>
      <c r="E171" s="22">
        <f t="shared" si="27"/>
        <v>172.05459659273686</v>
      </c>
      <c r="F171" s="29">
        <f t="shared" si="26"/>
        <v>4827.9454034072633</v>
      </c>
      <c r="G171" s="23"/>
      <c r="H171" s="22">
        <f t="shared" si="28"/>
        <v>2.5808189488910527</v>
      </c>
      <c r="I171" s="22">
        <f t="shared" si="20"/>
        <v>0</v>
      </c>
      <c r="J171" s="24"/>
      <c r="K171" s="40"/>
      <c r="L171" s="22">
        <f t="shared" si="21"/>
        <v>12.419181051108946</v>
      </c>
      <c r="M171" s="39">
        <f t="shared" si="30"/>
        <v>2.5808189488910527</v>
      </c>
      <c r="N171" s="22">
        <f t="shared" si="23"/>
        <v>0</v>
      </c>
      <c r="O171" s="22">
        <f t="shared" si="29"/>
        <v>0</v>
      </c>
      <c r="P171" s="22">
        <f t="shared" si="24"/>
        <v>15</v>
      </c>
      <c r="Q171" s="13"/>
    </row>
    <row r="172" spans="1:17" x14ac:dyDescent="0.25">
      <c r="A172" s="26">
        <f t="shared" si="15"/>
        <v>115</v>
      </c>
      <c r="B172" s="27">
        <f t="shared" si="16"/>
        <v>44001</v>
      </c>
      <c r="C172" s="22">
        <f t="shared" si="17"/>
        <v>159.63541554162791</v>
      </c>
      <c r="D172" s="22">
        <f t="shared" si="18"/>
        <v>0</v>
      </c>
      <c r="E172" s="22">
        <f t="shared" si="27"/>
        <v>159.63541554162791</v>
      </c>
      <c r="F172" s="29">
        <f t="shared" si="26"/>
        <v>4840.3645844583725</v>
      </c>
      <c r="G172" s="23"/>
      <c r="H172" s="22">
        <f t="shared" si="28"/>
        <v>2.3945312331244186</v>
      </c>
      <c r="I172" s="22">
        <f t="shared" si="20"/>
        <v>0</v>
      </c>
      <c r="J172" s="24"/>
      <c r="K172" s="40"/>
      <c r="L172" s="22">
        <f t="shared" si="21"/>
        <v>12.605468766875582</v>
      </c>
      <c r="M172" s="39">
        <f t="shared" si="30"/>
        <v>2.3945312331244186</v>
      </c>
      <c r="N172" s="22">
        <f t="shared" si="23"/>
        <v>0</v>
      </c>
      <c r="O172" s="22">
        <f t="shared" si="29"/>
        <v>0</v>
      </c>
      <c r="P172" s="22">
        <f t="shared" si="24"/>
        <v>15</v>
      </c>
      <c r="Q172" s="13"/>
    </row>
    <row r="173" spans="1:17" x14ac:dyDescent="0.25">
      <c r="A173" s="26">
        <f t="shared" si="15"/>
        <v>116</v>
      </c>
      <c r="B173" s="27">
        <f t="shared" si="16"/>
        <v>44031</v>
      </c>
      <c r="C173" s="22">
        <f t="shared" si="17"/>
        <v>147.02994677475232</v>
      </c>
      <c r="D173" s="22">
        <f t="shared" si="18"/>
        <v>0</v>
      </c>
      <c r="E173" s="22">
        <f t="shared" si="27"/>
        <v>147.02994677475232</v>
      </c>
      <c r="F173" s="29">
        <f t="shared" si="26"/>
        <v>4852.9700532252473</v>
      </c>
      <c r="G173" s="23"/>
      <c r="H173" s="22">
        <f t="shared" si="28"/>
        <v>2.2054492016212848</v>
      </c>
      <c r="I173" s="22">
        <f t="shared" si="20"/>
        <v>0</v>
      </c>
      <c r="J173" s="24"/>
      <c r="K173" s="40"/>
      <c r="L173" s="22">
        <f t="shared" si="21"/>
        <v>12.794550798378715</v>
      </c>
      <c r="M173" s="39">
        <f t="shared" si="30"/>
        <v>2.2054492016212848</v>
      </c>
      <c r="N173" s="22">
        <f t="shared" si="23"/>
        <v>0</v>
      </c>
      <c r="O173" s="22">
        <f t="shared" si="29"/>
        <v>0</v>
      </c>
      <c r="P173" s="22">
        <f t="shared" si="24"/>
        <v>15</v>
      </c>
      <c r="Q173" s="13"/>
    </row>
    <row r="174" spans="1:17" x14ac:dyDescent="0.25">
      <c r="A174" s="26">
        <f t="shared" si="15"/>
        <v>117</v>
      </c>
      <c r="B174" s="27">
        <f t="shared" si="16"/>
        <v>44062</v>
      </c>
      <c r="C174" s="22">
        <f t="shared" si="17"/>
        <v>134.23539597637361</v>
      </c>
      <c r="D174" s="22">
        <f t="shared" si="18"/>
        <v>0</v>
      </c>
      <c r="E174" s="22">
        <f t="shared" si="27"/>
        <v>134.23539597637361</v>
      </c>
      <c r="F174" s="29">
        <f t="shared" si="26"/>
        <v>4865.7646040236268</v>
      </c>
      <c r="G174" s="23"/>
      <c r="H174" s="22">
        <f t="shared" si="28"/>
        <v>2.0135309396456043</v>
      </c>
      <c r="I174" s="22">
        <f t="shared" si="20"/>
        <v>0</v>
      </c>
      <c r="J174" s="24"/>
      <c r="K174" s="40"/>
      <c r="L174" s="22">
        <f t="shared" si="21"/>
        <v>12.986469060354395</v>
      </c>
      <c r="M174" s="39">
        <f t="shared" si="30"/>
        <v>2.0135309396456043</v>
      </c>
      <c r="N174" s="22">
        <f t="shared" si="23"/>
        <v>0</v>
      </c>
      <c r="O174" s="22">
        <f t="shared" si="29"/>
        <v>0</v>
      </c>
      <c r="P174" s="22">
        <f t="shared" si="24"/>
        <v>15</v>
      </c>
      <c r="Q174" s="13"/>
    </row>
    <row r="175" spans="1:17" x14ac:dyDescent="0.25">
      <c r="A175" s="26">
        <f t="shared" si="15"/>
        <v>118</v>
      </c>
      <c r="B175" s="27">
        <f t="shared" si="16"/>
        <v>44093</v>
      </c>
      <c r="C175" s="22">
        <f t="shared" si="17"/>
        <v>121.24892691601922</v>
      </c>
      <c r="D175" s="22">
        <f t="shared" si="18"/>
        <v>0</v>
      </c>
      <c r="E175" s="22">
        <f t="shared" si="27"/>
        <v>121.24892691601922</v>
      </c>
      <c r="F175" s="29">
        <f t="shared" si="26"/>
        <v>4878.7510730839804</v>
      </c>
      <c r="G175" s="23"/>
      <c r="H175" s="22">
        <f t="shared" si="28"/>
        <v>1.8187339037402881</v>
      </c>
      <c r="I175" s="22">
        <f t="shared" si="20"/>
        <v>0</v>
      </c>
      <c r="J175" s="24"/>
      <c r="K175" s="40"/>
      <c r="L175" s="22">
        <f t="shared" si="21"/>
        <v>13.181266096259712</v>
      </c>
      <c r="M175" s="39">
        <f t="shared" si="30"/>
        <v>1.8187339037402881</v>
      </c>
      <c r="N175" s="22">
        <f t="shared" si="23"/>
        <v>0</v>
      </c>
      <c r="O175" s="22">
        <f t="shared" si="29"/>
        <v>0</v>
      </c>
      <c r="P175" s="22">
        <f t="shared" si="24"/>
        <v>15</v>
      </c>
      <c r="Q175" s="13"/>
    </row>
    <row r="176" spans="1:17" x14ac:dyDescent="0.25">
      <c r="A176" s="26">
        <f t="shared" si="15"/>
        <v>119</v>
      </c>
      <c r="B176" s="27">
        <f t="shared" si="16"/>
        <v>44123</v>
      </c>
      <c r="C176" s="22">
        <f t="shared" si="17"/>
        <v>108.06766081975951</v>
      </c>
      <c r="D176" s="22">
        <f t="shared" si="18"/>
        <v>0</v>
      </c>
      <c r="E176" s="22">
        <f t="shared" si="27"/>
        <v>108.06766081975951</v>
      </c>
      <c r="F176" s="29">
        <f t="shared" si="26"/>
        <v>4891.9323391802409</v>
      </c>
      <c r="G176" s="23"/>
      <c r="H176" s="22">
        <f t="shared" si="28"/>
        <v>1.6210149122963926</v>
      </c>
      <c r="I176" s="22">
        <f t="shared" si="20"/>
        <v>0</v>
      </c>
      <c r="J176" s="24"/>
      <c r="K176" s="40"/>
      <c r="L176" s="22">
        <f t="shared" si="21"/>
        <v>13.378985087703608</v>
      </c>
      <c r="M176" s="39">
        <f t="shared" si="30"/>
        <v>1.6210149122963926</v>
      </c>
      <c r="N176" s="22">
        <f t="shared" si="23"/>
        <v>0</v>
      </c>
      <c r="O176" s="22">
        <f t="shared" si="29"/>
        <v>0</v>
      </c>
      <c r="P176" s="22">
        <f t="shared" si="24"/>
        <v>15</v>
      </c>
      <c r="Q176" s="13"/>
    </row>
    <row r="177" spans="1:17" x14ac:dyDescent="0.25">
      <c r="A177" s="26">
        <f t="shared" si="15"/>
        <v>120</v>
      </c>
      <c r="B177" s="27">
        <f t="shared" si="16"/>
        <v>44154</v>
      </c>
      <c r="C177" s="22">
        <f t="shared" si="17"/>
        <v>94.688675732055898</v>
      </c>
      <c r="D177" s="22">
        <f t="shared" si="18"/>
        <v>0</v>
      </c>
      <c r="E177" s="22">
        <f t="shared" si="27"/>
        <v>94.688675732055898</v>
      </c>
      <c r="F177" s="29">
        <f t="shared" si="26"/>
        <v>4905.3113242679437</v>
      </c>
      <c r="G177" s="23"/>
      <c r="H177" s="22">
        <f t="shared" si="28"/>
        <v>1.4203301359808385</v>
      </c>
      <c r="I177" s="22">
        <f t="shared" si="20"/>
        <v>0</v>
      </c>
      <c r="J177" s="24"/>
      <c r="K177" s="40"/>
      <c r="L177" s="22">
        <f t="shared" si="21"/>
        <v>13.579669864019161</v>
      </c>
      <c r="M177" s="39">
        <f t="shared" si="30"/>
        <v>1.4203301359808385</v>
      </c>
      <c r="N177" s="22">
        <f t="shared" si="23"/>
        <v>0</v>
      </c>
      <c r="O177" s="22">
        <f t="shared" si="29"/>
        <v>0</v>
      </c>
      <c r="P177" s="22">
        <f t="shared" si="24"/>
        <v>15</v>
      </c>
      <c r="Q177" s="13"/>
    </row>
    <row r="178" spans="1:17" x14ac:dyDescent="0.25">
      <c r="A178" s="26">
        <f t="shared" si="15"/>
        <v>121</v>
      </c>
      <c r="B178" s="27">
        <f t="shared" si="16"/>
        <v>44184</v>
      </c>
      <c r="C178" s="22">
        <f t="shared" si="17"/>
        <v>81.109005868036732</v>
      </c>
      <c r="D178" s="22">
        <f t="shared" si="18"/>
        <v>0</v>
      </c>
      <c r="E178" s="22">
        <f t="shared" si="27"/>
        <v>81.109005868036732</v>
      </c>
      <c r="F178" s="29">
        <f t="shared" si="26"/>
        <v>4918.8909941319635</v>
      </c>
      <c r="G178" s="23"/>
      <c r="H178" s="22">
        <f t="shared" si="28"/>
        <v>1.216635088020551</v>
      </c>
      <c r="I178" s="22">
        <f t="shared" si="20"/>
        <v>0</v>
      </c>
      <c r="J178" s="24"/>
      <c r="K178" s="40"/>
      <c r="L178" s="22">
        <f t="shared" si="21"/>
        <v>13.783364911979449</v>
      </c>
      <c r="M178" s="39">
        <f t="shared" si="30"/>
        <v>1.216635088020551</v>
      </c>
      <c r="N178" s="22">
        <f t="shared" si="23"/>
        <v>0</v>
      </c>
      <c r="O178" s="22">
        <f t="shared" si="29"/>
        <v>0</v>
      </c>
      <c r="P178" s="22">
        <f t="shared" si="24"/>
        <v>15</v>
      </c>
      <c r="Q178" s="13"/>
    </row>
    <row r="179" spans="1:17" x14ac:dyDescent="0.25">
      <c r="A179" s="26">
        <f t="shared" si="15"/>
        <v>122</v>
      </c>
      <c r="B179" s="27">
        <f t="shared" si="16"/>
        <v>44215</v>
      </c>
      <c r="C179" s="22">
        <f t="shared" si="17"/>
        <v>67.325640956057285</v>
      </c>
      <c r="D179" s="22">
        <f t="shared" si="18"/>
        <v>0</v>
      </c>
      <c r="E179" s="22">
        <f t="shared" si="27"/>
        <v>67.325640956057285</v>
      </c>
      <c r="F179" s="29">
        <f t="shared" si="26"/>
        <v>4932.6743590439428</v>
      </c>
      <c r="G179" s="23"/>
      <c r="H179" s="22">
        <f t="shared" si="28"/>
        <v>1.0098846143408593</v>
      </c>
      <c r="I179" s="22">
        <f t="shared" si="20"/>
        <v>0</v>
      </c>
      <c r="J179" s="24"/>
      <c r="K179" s="40"/>
      <c r="L179" s="22">
        <f t="shared" si="21"/>
        <v>13.990115385659141</v>
      </c>
      <c r="M179" s="39">
        <f t="shared" si="30"/>
        <v>1.0098846143408593</v>
      </c>
      <c r="N179" s="22">
        <f t="shared" si="23"/>
        <v>0</v>
      </c>
      <c r="O179" s="22">
        <f t="shared" si="29"/>
        <v>0</v>
      </c>
      <c r="P179" s="22">
        <f t="shared" si="24"/>
        <v>15</v>
      </c>
      <c r="Q179" s="13"/>
    </row>
    <row r="180" spans="1:17" x14ac:dyDescent="0.25">
      <c r="A180" s="26">
        <f t="shared" si="15"/>
        <v>123</v>
      </c>
      <c r="B180" s="27">
        <f t="shared" si="16"/>
        <v>44246</v>
      </c>
      <c r="C180" s="22">
        <f t="shared" si="17"/>
        <v>53.335525570398147</v>
      </c>
      <c r="D180" s="22">
        <f t="shared" si="18"/>
        <v>0</v>
      </c>
      <c r="E180" s="22">
        <f t="shared" si="27"/>
        <v>53.335525570398147</v>
      </c>
      <c r="F180" s="29">
        <f t="shared" si="26"/>
        <v>4946.6644744296018</v>
      </c>
      <c r="G180" s="23"/>
      <c r="H180" s="22">
        <f t="shared" si="28"/>
        <v>0.80003288355597213</v>
      </c>
      <c r="I180" s="22">
        <f t="shared" si="20"/>
        <v>0</v>
      </c>
      <c r="J180" s="24"/>
      <c r="K180" s="40"/>
      <c r="L180" s="22">
        <f t="shared" si="21"/>
        <v>14.199967116444029</v>
      </c>
      <c r="M180" s="39">
        <f t="shared" si="30"/>
        <v>0.80003288355597213</v>
      </c>
      <c r="N180" s="22">
        <f t="shared" si="23"/>
        <v>0</v>
      </c>
      <c r="O180" s="22">
        <f t="shared" si="29"/>
        <v>0</v>
      </c>
      <c r="P180" s="22">
        <f t="shared" si="24"/>
        <v>15</v>
      </c>
      <c r="Q180" s="13"/>
    </row>
    <row r="181" spans="1:17" x14ac:dyDescent="0.25">
      <c r="A181" s="26">
        <f t="shared" si="15"/>
        <v>124</v>
      </c>
      <c r="B181" s="27">
        <f t="shared" si="16"/>
        <v>44274</v>
      </c>
      <c r="C181" s="22">
        <f t="shared" si="17"/>
        <v>39.135558453954118</v>
      </c>
      <c r="D181" s="22">
        <f t="shared" si="18"/>
        <v>0</v>
      </c>
      <c r="E181" s="22">
        <f t="shared" si="27"/>
        <v>39.135558453954118</v>
      </c>
      <c r="F181" s="29">
        <f t="shared" si="26"/>
        <v>4960.8644415460458</v>
      </c>
      <c r="G181" s="23"/>
      <c r="H181" s="22">
        <f t="shared" si="28"/>
        <v>0.58703337680931178</v>
      </c>
      <c r="I181" s="22">
        <f t="shared" si="20"/>
        <v>0</v>
      </c>
      <c r="J181" s="24"/>
      <c r="K181" s="40"/>
      <c r="L181" s="22">
        <f t="shared" si="21"/>
        <v>14.412966623190687</v>
      </c>
      <c r="M181" s="39">
        <f t="shared" si="30"/>
        <v>0.58703337680931178</v>
      </c>
      <c r="N181" s="22">
        <f t="shared" si="23"/>
        <v>0</v>
      </c>
      <c r="O181" s="22">
        <f t="shared" si="29"/>
        <v>0</v>
      </c>
      <c r="P181" s="22">
        <f t="shared" si="24"/>
        <v>15</v>
      </c>
      <c r="Q181" s="13"/>
    </row>
    <row r="182" spans="1:17" x14ac:dyDescent="0.25">
      <c r="A182" s="26">
        <f t="shared" si="15"/>
        <v>125</v>
      </c>
      <c r="B182" s="27">
        <f t="shared" si="16"/>
        <v>44305</v>
      </c>
      <c r="C182" s="22">
        <f t="shared" si="17"/>
        <v>24.722591830763431</v>
      </c>
      <c r="D182" s="22">
        <f t="shared" si="18"/>
        <v>0</v>
      </c>
      <c r="E182" s="22">
        <f t="shared" si="27"/>
        <v>24.722591830763431</v>
      </c>
      <c r="F182" s="29">
        <f t="shared" si="26"/>
        <v>4975.2774081692369</v>
      </c>
      <c r="G182" s="23"/>
      <c r="H182" s="22">
        <f t="shared" si="28"/>
        <v>0.37083887746145144</v>
      </c>
      <c r="I182" s="22">
        <f t="shared" si="20"/>
        <v>0</v>
      </c>
      <c r="J182" s="24"/>
      <c r="K182" s="40"/>
      <c r="L182" s="22">
        <f t="shared" si="21"/>
        <v>14.629161122538548</v>
      </c>
      <c r="M182" s="39">
        <f t="shared" si="30"/>
        <v>0.37083887746145144</v>
      </c>
      <c r="N182" s="22">
        <f t="shared" si="23"/>
        <v>0</v>
      </c>
      <c r="O182" s="22">
        <f t="shared" si="29"/>
        <v>0</v>
      </c>
      <c r="P182" s="22">
        <f t="shared" si="24"/>
        <v>15</v>
      </c>
      <c r="Q182" s="13"/>
    </row>
    <row r="183" spans="1:17" x14ac:dyDescent="0.25">
      <c r="A183" s="26">
        <f t="shared" si="15"/>
        <v>126</v>
      </c>
      <c r="B183" s="27">
        <f t="shared" si="16"/>
        <v>44335</v>
      </c>
      <c r="C183" s="22">
        <f t="shared" si="17"/>
        <v>10.093430708224883</v>
      </c>
      <c r="D183" s="22">
        <f t="shared" si="18"/>
        <v>0</v>
      </c>
      <c r="E183" s="22">
        <f t="shared" si="27"/>
        <v>10.093430708224883</v>
      </c>
      <c r="F183" s="29">
        <f t="shared" si="26"/>
        <v>4989.9065692917748</v>
      </c>
      <c r="G183" s="23"/>
      <c r="H183" s="22">
        <f t="shared" si="28"/>
        <v>0.15140146062337323</v>
      </c>
      <c r="I183" s="22">
        <f t="shared" si="20"/>
        <v>0</v>
      </c>
      <c r="J183" s="24"/>
      <c r="K183" s="40"/>
      <c r="L183" s="22">
        <f t="shared" si="21"/>
        <v>10.093430708224883</v>
      </c>
      <c r="M183" s="39">
        <f t="shared" si="30"/>
        <v>0.15140146062337323</v>
      </c>
      <c r="N183" s="22">
        <f t="shared" si="23"/>
        <v>0</v>
      </c>
      <c r="O183" s="22">
        <f t="shared" si="29"/>
        <v>0</v>
      </c>
      <c r="P183" s="22">
        <f t="shared" si="24"/>
        <v>10.244832168848257</v>
      </c>
      <c r="Q183" s="13"/>
    </row>
    <row r="184" spans="1:17" x14ac:dyDescent="0.25">
      <c r="A184" s="26" t="str">
        <f t="shared" si="15"/>
        <v/>
      </c>
      <c r="B184" s="27" t="str">
        <f t="shared" si="16"/>
        <v/>
      </c>
      <c r="C184" s="22">
        <f t="shared" si="17"/>
        <v>0</v>
      </c>
      <c r="D184" s="22">
        <f t="shared" si="18"/>
        <v>0</v>
      </c>
      <c r="E184" s="22">
        <f t="shared" si="27"/>
        <v>0</v>
      </c>
      <c r="F184" s="29">
        <f t="shared" si="26"/>
        <v>5000</v>
      </c>
      <c r="G184" s="23"/>
      <c r="H184" s="22">
        <f t="shared" si="28"/>
        <v>0</v>
      </c>
      <c r="I184" s="22">
        <f t="shared" si="20"/>
        <v>0</v>
      </c>
      <c r="J184" s="24"/>
      <c r="K184" s="40"/>
      <c r="L184" s="22">
        <f t="shared" si="21"/>
        <v>0</v>
      </c>
      <c r="M184" s="39">
        <f t="shared" si="30"/>
        <v>0</v>
      </c>
      <c r="N184" s="22">
        <f t="shared" si="23"/>
        <v>0</v>
      </c>
      <c r="O184" s="22">
        <f t="shared" si="29"/>
        <v>0</v>
      </c>
      <c r="P184" s="22">
        <f t="shared" si="24"/>
        <v>0</v>
      </c>
      <c r="Q184" s="13"/>
    </row>
    <row r="185" spans="1:17" x14ac:dyDescent="0.25">
      <c r="A185" s="26" t="str">
        <f t="shared" si="15"/>
        <v/>
      </c>
      <c r="B185" s="27" t="str">
        <f t="shared" si="16"/>
        <v/>
      </c>
      <c r="C185" s="22">
        <f t="shared" si="17"/>
        <v>0</v>
      </c>
      <c r="D185" s="22">
        <f t="shared" si="18"/>
        <v>0</v>
      </c>
      <c r="E185" s="22">
        <f t="shared" si="27"/>
        <v>0</v>
      </c>
      <c r="F185" s="29">
        <f t="shared" si="26"/>
        <v>5000</v>
      </c>
      <c r="G185" s="23"/>
      <c r="H185" s="22">
        <f t="shared" si="28"/>
        <v>0</v>
      </c>
      <c r="I185" s="22">
        <f t="shared" si="20"/>
        <v>0</v>
      </c>
      <c r="J185" s="24"/>
      <c r="K185" s="40"/>
      <c r="L185" s="22">
        <f t="shared" si="21"/>
        <v>0</v>
      </c>
      <c r="M185" s="39">
        <f t="shared" si="30"/>
        <v>0</v>
      </c>
      <c r="N185" s="22">
        <f t="shared" si="23"/>
        <v>0</v>
      </c>
      <c r="O185" s="22">
        <f t="shared" si="29"/>
        <v>0</v>
      </c>
      <c r="P185" s="22">
        <f t="shared" si="24"/>
        <v>0</v>
      </c>
      <c r="Q185" s="13"/>
    </row>
    <row r="186" spans="1:17" x14ac:dyDescent="0.25">
      <c r="A186" s="26" t="str">
        <f t="shared" ref="A186:A249" si="31">IF(((E185+H185+I185)-P185)&gt;0.01,A185+1,"")</f>
        <v/>
      </c>
      <c r="B186" s="27" t="str">
        <f t="shared" ref="B186:B249" si="32">IF(((E185+H185+I185)-P185)&gt;0.01,IF(ISBLANK($D$8),"",DATE(YEAR($D$8),MONTH($D$8)+(ROW(B186)-ROW($B$57)),DAY($D$8))),"")</f>
        <v/>
      </c>
      <c r="C186" s="22">
        <f t="shared" ref="C186:C249" si="33">IF(C185+IF(PPI=TRUE,O185,0)-IF(L185="",0,(P185-M185)*(1-$D$22))&lt;0,0,C185+IF(PPI=TRUE,O185,0)-IF(L185="",0,(P185-M185)*(1-$D$22)))</f>
        <v>0</v>
      </c>
      <c r="D186" s="22">
        <f t="shared" ref="D186:D249" si="34">D185-IF(L185="",0,(P185-M185)*$D$22)+IF(C185+IF(PPI=TRUE,O185,0)-IF(L185="",0,(P185-M185)*(1-$D$22))&lt;0,C185+IF(PPI=TRUE,O185,0)-IF(L185="",0,(P185-M185)*(1-$D$22)),0)</f>
        <v>0</v>
      </c>
      <c r="E186" s="22">
        <f t="shared" si="27"/>
        <v>0</v>
      </c>
      <c r="F186" s="29">
        <f t="shared" si="26"/>
        <v>5000</v>
      </c>
      <c r="G186" s="23"/>
      <c r="H186" s="22">
        <f t="shared" si="28"/>
        <v>0</v>
      </c>
      <c r="I186" s="22">
        <f t="shared" ref="I186:I249" si="35">IF(D186&lt;0,"",IF(ISBLANK($D$14),"",D186*($D$20/12)))</f>
        <v>0</v>
      </c>
      <c r="J186" s="24"/>
      <c r="K186" s="40"/>
      <c r="L186" s="22">
        <f t="shared" ref="L186:L249" si="36">IF(E186&gt;0,P186-M186-IF(PPI=TRUE,0,O186),0)</f>
        <v>0</v>
      </c>
      <c r="M186" s="39">
        <f t="shared" si="30"/>
        <v>0</v>
      </c>
      <c r="N186" s="22">
        <f t="shared" ref="N186:N249" si="37">IF(E186&gt;=0.01,IF(Pay=1,0,IF(ISBLANK($D$28),0,IF(E186&lt;$D$28+E186*$D$24,E186-E186*$D$24,$D$28))),0)</f>
        <v>0</v>
      </c>
      <c r="O186" s="22">
        <f t="shared" si="29"/>
        <v>0</v>
      </c>
      <c r="P186" s="22">
        <f t="shared" ref="P186:P249" si="38">IF(E186&gt;0,SUM(IF(E186&lt;$D$30,E186+M186,IF(Minimum+IF(Pay=1,0,M186)+IF(PPI=TRUE,0,O186)+N186&gt;$D$30,SUM(Minimum,IF(Pay=1,0,M186),N186,IF(PPI=TRUE,0,O186)),$D$30))),0)</f>
        <v>0</v>
      </c>
      <c r="Q186" s="13"/>
    </row>
    <row r="187" spans="1:17" x14ac:dyDescent="0.25">
      <c r="A187" s="26" t="str">
        <f t="shared" si="31"/>
        <v/>
      </c>
      <c r="B187" s="27" t="str">
        <f t="shared" si="32"/>
        <v/>
      </c>
      <c r="C187" s="22">
        <f t="shared" si="33"/>
        <v>0</v>
      </c>
      <c r="D187" s="22">
        <f t="shared" si="34"/>
        <v>0</v>
      </c>
      <c r="E187" s="22">
        <f t="shared" si="27"/>
        <v>0</v>
      </c>
      <c r="F187" s="29">
        <f t="shared" si="26"/>
        <v>5000</v>
      </c>
      <c r="G187" s="23"/>
      <c r="H187" s="22">
        <f t="shared" si="28"/>
        <v>0</v>
      </c>
      <c r="I187" s="22">
        <f t="shared" si="35"/>
        <v>0</v>
      </c>
      <c r="J187" s="24"/>
      <c r="K187" s="40"/>
      <c r="L187" s="22">
        <f t="shared" si="36"/>
        <v>0</v>
      </c>
      <c r="M187" s="39">
        <f t="shared" si="30"/>
        <v>0</v>
      </c>
      <c r="N187" s="22">
        <f t="shared" si="37"/>
        <v>0</v>
      </c>
      <c r="O187" s="22">
        <f t="shared" ref="O187:O250" si="39">IF(E187&gt;=0.01,IF(ISBLANK($D$32),0,E187*$D$32),0)</f>
        <v>0</v>
      </c>
      <c r="P187" s="22">
        <f t="shared" si="38"/>
        <v>0</v>
      </c>
      <c r="Q187" s="13"/>
    </row>
    <row r="188" spans="1:17" x14ac:dyDescent="0.25">
      <c r="A188" s="26" t="str">
        <f t="shared" si="31"/>
        <v/>
      </c>
      <c r="B188" s="27" t="str">
        <f t="shared" si="32"/>
        <v/>
      </c>
      <c r="C188" s="22">
        <f t="shared" si="33"/>
        <v>0</v>
      </c>
      <c r="D188" s="22">
        <f t="shared" si="34"/>
        <v>0</v>
      </c>
      <c r="E188" s="22">
        <f t="shared" si="27"/>
        <v>0</v>
      </c>
      <c r="F188" s="29">
        <f t="shared" si="26"/>
        <v>5000</v>
      </c>
      <c r="G188" s="23"/>
      <c r="H188" s="22">
        <f t="shared" si="28"/>
        <v>0</v>
      </c>
      <c r="I188" s="22">
        <f t="shared" si="35"/>
        <v>0</v>
      </c>
      <c r="J188" s="24"/>
      <c r="K188" s="40"/>
      <c r="L188" s="22">
        <f t="shared" si="36"/>
        <v>0</v>
      </c>
      <c r="M188" s="39">
        <f t="shared" si="30"/>
        <v>0</v>
      </c>
      <c r="N188" s="22">
        <f t="shared" si="37"/>
        <v>0</v>
      </c>
      <c r="O188" s="22">
        <f t="shared" si="39"/>
        <v>0</v>
      </c>
      <c r="P188" s="22">
        <f t="shared" si="38"/>
        <v>0</v>
      </c>
      <c r="Q188" s="13"/>
    </row>
    <row r="189" spans="1:17" x14ac:dyDescent="0.25">
      <c r="A189" s="26" t="str">
        <f t="shared" si="31"/>
        <v/>
      </c>
      <c r="B189" s="27" t="str">
        <f t="shared" si="32"/>
        <v/>
      </c>
      <c r="C189" s="22">
        <f t="shared" si="33"/>
        <v>0</v>
      </c>
      <c r="D189" s="22">
        <f t="shared" si="34"/>
        <v>0</v>
      </c>
      <c r="E189" s="22">
        <f t="shared" si="27"/>
        <v>0</v>
      </c>
      <c r="F189" s="29">
        <f t="shared" ref="F189:F252" si="40">IF(ISBLANK($D$10),"",$D$10-E189)</f>
        <v>5000</v>
      </c>
      <c r="G189" s="23"/>
      <c r="H189" s="22">
        <f t="shared" si="28"/>
        <v>0</v>
      </c>
      <c r="I189" s="22">
        <f t="shared" si="35"/>
        <v>0</v>
      </c>
      <c r="J189" s="24"/>
      <c r="K189" s="40"/>
      <c r="L189" s="22">
        <f t="shared" si="36"/>
        <v>0</v>
      </c>
      <c r="M189" s="39">
        <f t="shared" si="30"/>
        <v>0</v>
      </c>
      <c r="N189" s="22">
        <f t="shared" si="37"/>
        <v>0</v>
      </c>
      <c r="O189" s="22">
        <f t="shared" si="39"/>
        <v>0</v>
      </c>
      <c r="P189" s="22">
        <f t="shared" si="38"/>
        <v>0</v>
      </c>
      <c r="Q189" s="13"/>
    </row>
    <row r="190" spans="1:17" x14ac:dyDescent="0.25">
      <c r="A190" s="26" t="str">
        <f t="shared" si="31"/>
        <v/>
      </c>
      <c r="B190" s="27" t="str">
        <f t="shared" si="32"/>
        <v/>
      </c>
      <c r="C190" s="22">
        <f t="shared" si="33"/>
        <v>0</v>
      </c>
      <c r="D190" s="22">
        <f t="shared" si="34"/>
        <v>0</v>
      </c>
      <c r="E190" s="22">
        <f t="shared" si="27"/>
        <v>0</v>
      </c>
      <c r="F190" s="29">
        <f t="shared" si="40"/>
        <v>5000</v>
      </c>
      <c r="G190" s="23"/>
      <c r="H190" s="22">
        <f t="shared" si="28"/>
        <v>0</v>
      </c>
      <c r="I190" s="22">
        <f t="shared" si="35"/>
        <v>0</v>
      </c>
      <c r="J190" s="24"/>
      <c r="K190" s="40"/>
      <c r="L190" s="22">
        <f t="shared" si="36"/>
        <v>0</v>
      </c>
      <c r="M190" s="39">
        <f t="shared" si="30"/>
        <v>0</v>
      </c>
      <c r="N190" s="22">
        <f t="shared" si="37"/>
        <v>0</v>
      </c>
      <c r="O190" s="22">
        <f t="shared" si="39"/>
        <v>0</v>
      </c>
      <c r="P190" s="22">
        <f t="shared" si="38"/>
        <v>0</v>
      </c>
      <c r="Q190" s="13"/>
    </row>
    <row r="191" spans="1:17" x14ac:dyDescent="0.25">
      <c r="A191" s="26" t="str">
        <f t="shared" si="31"/>
        <v/>
      </c>
      <c r="B191" s="27" t="str">
        <f t="shared" si="32"/>
        <v/>
      </c>
      <c r="C191" s="22">
        <f t="shared" si="33"/>
        <v>0</v>
      </c>
      <c r="D191" s="22">
        <f t="shared" si="34"/>
        <v>0</v>
      </c>
      <c r="E191" s="22">
        <f t="shared" si="27"/>
        <v>0</v>
      </c>
      <c r="F191" s="29">
        <f t="shared" si="40"/>
        <v>5000</v>
      </c>
      <c r="G191" s="23"/>
      <c r="H191" s="22">
        <f t="shared" si="28"/>
        <v>0</v>
      </c>
      <c r="I191" s="22">
        <f t="shared" si="35"/>
        <v>0</v>
      </c>
      <c r="J191" s="24"/>
      <c r="K191" s="40"/>
      <c r="L191" s="22">
        <f t="shared" si="36"/>
        <v>0</v>
      </c>
      <c r="M191" s="39">
        <f t="shared" si="30"/>
        <v>0</v>
      </c>
      <c r="N191" s="22">
        <f t="shared" si="37"/>
        <v>0</v>
      </c>
      <c r="O191" s="22">
        <f t="shared" si="39"/>
        <v>0</v>
      </c>
      <c r="P191" s="22">
        <f t="shared" si="38"/>
        <v>0</v>
      </c>
      <c r="Q191" s="13"/>
    </row>
    <row r="192" spans="1:17" x14ac:dyDescent="0.25">
      <c r="A192" s="26" t="str">
        <f t="shared" si="31"/>
        <v/>
      </c>
      <c r="B192" s="27" t="str">
        <f t="shared" si="32"/>
        <v/>
      </c>
      <c r="C192" s="22">
        <f t="shared" si="33"/>
        <v>0</v>
      </c>
      <c r="D192" s="22">
        <f t="shared" si="34"/>
        <v>0</v>
      </c>
      <c r="E192" s="22">
        <f t="shared" si="27"/>
        <v>0</v>
      </c>
      <c r="F192" s="29">
        <f t="shared" si="40"/>
        <v>5000</v>
      </c>
      <c r="G192" s="23"/>
      <c r="H192" s="22">
        <f t="shared" si="28"/>
        <v>0</v>
      </c>
      <c r="I192" s="22">
        <f t="shared" si="35"/>
        <v>0</v>
      </c>
      <c r="J192" s="24"/>
      <c r="K192" s="40"/>
      <c r="L192" s="22">
        <f t="shared" si="36"/>
        <v>0</v>
      </c>
      <c r="M192" s="39">
        <f t="shared" si="30"/>
        <v>0</v>
      </c>
      <c r="N192" s="22">
        <f t="shared" si="37"/>
        <v>0</v>
      </c>
      <c r="O192" s="22">
        <f t="shared" si="39"/>
        <v>0</v>
      </c>
      <c r="P192" s="22">
        <f t="shared" si="38"/>
        <v>0</v>
      </c>
      <c r="Q192" s="13"/>
    </row>
    <row r="193" spans="1:17" x14ac:dyDescent="0.25">
      <c r="A193" s="26" t="str">
        <f t="shared" si="31"/>
        <v/>
      </c>
      <c r="B193" s="27" t="str">
        <f t="shared" si="32"/>
        <v/>
      </c>
      <c r="C193" s="22">
        <f t="shared" si="33"/>
        <v>0</v>
      </c>
      <c r="D193" s="22">
        <f t="shared" si="34"/>
        <v>0</v>
      </c>
      <c r="E193" s="22">
        <f t="shared" ref="E193:E256" si="41">IF(C193&lt;0,"",SUM(C193:D193))</f>
        <v>0</v>
      </c>
      <c r="F193" s="29">
        <f t="shared" si="40"/>
        <v>5000</v>
      </c>
      <c r="G193" s="23"/>
      <c r="H193" s="22">
        <f t="shared" si="28"/>
        <v>0</v>
      </c>
      <c r="I193" s="22">
        <f t="shared" si="35"/>
        <v>0</v>
      </c>
      <c r="J193" s="24"/>
      <c r="K193" s="40"/>
      <c r="L193" s="22">
        <f t="shared" si="36"/>
        <v>0</v>
      </c>
      <c r="M193" s="39">
        <f t="shared" si="30"/>
        <v>0</v>
      </c>
      <c r="N193" s="22">
        <f t="shared" si="37"/>
        <v>0</v>
      </c>
      <c r="O193" s="22">
        <f t="shared" si="39"/>
        <v>0</v>
      </c>
      <c r="P193" s="22">
        <f t="shared" si="38"/>
        <v>0</v>
      </c>
      <c r="Q193" s="13"/>
    </row>
    <row r="194" spans="1:17" x14ac:dyDescent="0.25">
      <c r="A194" s="26" t="str">
        <f t="shared" si="31"/>
        <v/>
      </c>
      <c r="B194" s="27" t="str">
        <f t="shared" si="32"/>
        <v/>
      </c>
      <c r="C194" s="22">
        <f t="shared" si="33"/>
        <v>0</v>
      </c>
      <c r="D194" s="22">
        <f t="shared" si="34"/>
        <v>0</v>
      </c>
      <c r="E194" s="22">
        <f t="shared" si="41"/>
        <v>0</v>
      </c>
      <c r="F194" s="29">
        <f t="shared" si="40"/>
        <v>5000</v>
      </c>
      <c r="G194" s="23"/>
      <c r="H194" s="22">
        <f t="shared" si="28"/>
        <v>0</v>
      </c>
      <c r="I194" s="22">
        <f t="shared" si="35"/>
        <v>0</v>
      </c>
      <c r="J194" s="24"/>
      <c r="K194" s="40"/>
      <c r="L194" s="22">
        <f t="shared" si="36"/>
        <v>0</v>
      </c>
      <c r="M194" s="39">
        <f t="shared" si="30"/>
        <v>0</v>
      </c>
      <c r="N194" s="22">
        <f t="shared" si="37"/>
        <v>0</v>
      </c>
      <c r="O194" s="22">
        <f t="shared" si="39"/>
        <v>0</v>
      </c>
      <c r="P194" s="22">
        <f t="shared" si="38"/>
        <v>0</v>
      </c>
      <c r="Q194" s="13"/>
    </row>
    <row r="195" spans="1:17" x14ac:dyDescent="0.25">
      <c r="A195" s="26" t="str">
        <f t="shared" si="31"/>
        <v/>
      </c>
      <c r="B195" s="27" t="str">
        <f t="shared" si="32"/>
        <v/>
      </c>
      <c r="C195" s="22">
        <f t="shared" si="33"/>
        <v>0</v>
      </c>
      <c r="D195" s="22">
        <f t="shared" si="34"/>
        <v>0</v>
      </c>
      <c r="E195" s="22">
        <f t="shared" si="41"/>
        <v>0</v>
      </c>
      <c r="F195" s="29">
        <f t="shared" si="40"/>
        <v>5000</v>
      </c>
      <c r="G195" s="23"/>
      <c r="H195" s="22">
        <f t="shared" si="28"/>
        <v>0</v>
      </c>
      <c r="I195" s="22">
        <f t="shared" si="35"/>
        <v>0</v>
      </c>
      <c r="J195" s="24"/>
      <c r="K195" s="40"/>
      <c r="L195" s="22">
        <f t="shared" si="36"/>
        <v>0</v>
      </c>
      <c r="M195" s="39">
        <f t="shared" si="30"/>
        <v>0</v>
      </c>
      <c r="N195" s="22">
        <f t="shared" si="37"/>
        <v>0</v>
      </c>
      <c r="O195" s="22">
        <f t="shared" si="39"/>
        <v>0</v>
      </c>
      <c r="P195" s="22">
        <f t="shared" si="38"/>
        <v>0</v>
      </c>
      <c r="Q195" s="13"/>
    </row>
    <row r="196" spans="1:17" x14ac:dyDescent="0.25">
      <c r="A196" s="26" t="str">
        <f t="shared" si="31"/>
        <v/>
      </c>
      <c r="B196" s="27" t="str">
        <f t="shared" si="32"/>
        <v/>
      </c>
      <c r="C196" s="22">
        <f t="shared" si="33"/>
        <v>0</v>
      </c>
      <c r="D196" s="22">
        <f t="shared" si="34"/>
        <v>0</v>
      </c>
      <c r="E196" s="22">
        <f t="shared" si="41"/>
        <v>0</v>
      </c>
      <c r="F196" s="29">
        <f t="shared" si="40"/>
        <v>5000</v>
      </c>
      <c r="G196" s="23"/>
      <c r="H196" s="22">
        <f t="shared" si="28"/>
        <v>0</v>
      </c>
      <c r="I196" s="22">
        <f t="shared" si="35"/>
        <v>0</v>
      </c>
      <c r="J196" s="24"/>
      <c r="K196" s="40"/>
      <c r="L196" s="22">
        <f t="shared" si="36"/>
        <v>0</v>
      </c>
      <c r="M196" s="39">
        <f t="shared" si="30"/>
        <v>0</v>
      </c>
      <c r="N196" s="22">
        <f t="shared" si="37"/>
        <v>0</v>
      </c>
      <c r="O196" s="22">
        <f t="shared" si="39"/>
        <v>0</v>
      </c>
      <c r="P196" s="22">
        <f t="shared" si="38"/>
        <v>0</v>
      </c>
      <c r="Q196" s="13"/>
    </row>
    <row r="197" spans="1:17" x14ac:dyDescent="0.25">
      <c r="A197" s="26" t="str">
        <f t="shared" si="31"/>
        <v/>
      </c>
      <c r="B197" s="27" t="str">
        <f t="shared" si="32"/>
        <v/>
      </c>
      <c r="C197" s="22">
        <f t="shared" si="33"/>
        <v>0</v>
      </c>
      <c r="D197" s="22">
        <f t="shared" si="34"/>
        <v>0</v>
      </c>
      <c r="E197" s="22">
        <f t="shared" si="41"/>
        <v>0</v>
      </c>
      <c r="F197" s="29">
        <f t="shared" si="40"/>
        <v>5000</v>
      </c>
      <c r="G197" s="23"/>
      <c r="H197" s="22">
        <f t="shared" si="28"/>
        <v>0</v>
      </c>
      <c r="I197" s="22">
        <f t="shared" si="35"/>
        <v>0</v>
      </c>
      <c r="J197" s="24"/>
      <c r="K197" s="40"/>
      <c r="L197" s="22">
        <f t="shared" si="36"/>
        <v>0</v>
      </c>
      <c r="M197" s="39">
        <f t="shared" si="30"/>
        <v>0</v>
      </c>
      <c r="N197" s="22">
        <f t="shared" si="37"/>
        <v>0</v>
      </c>
      <c r="O197" s="22">
        <f t="shared" si="39"/>
        <v>0</v>
      </c>
      <c r="P197" s="22">
        <f t="shared" si="38"/>
        <v>0</v>
      </c>
      <c r="Q197" s="13"/>
    </row>
    <row r="198" spans="1:17" x14ac:dyDescent="0.25">
      <c r="A198" s="26" t="str">
        <f t="shared" si="31"/>
        <v/>
      </c>
      <c r="B198" s="27" t="str">
        <f t="shared" si="32"/>
        <v/>
      </c>
      <c r="C198" s="22">
        <f t="shared" si="33"/>
        <v>0</v>
      </c>
      <c r="D198" s="22">
        <f t="shared" si="34"/>
        <v>0</v>
      </c>
      <c r="E198" s="22">
        <f t="shared" si="41"/>
        <v>0</v>
      </c>
      <c r="F198" s="29">
        <f t="shared" si="40"/>
        <v>5000</v>
      </c>
      <c r="G198" s="23"/>
      <c r="H198" s="22">
        <f t="shared" si="28"/>
        <v>0</v>
      </c>
      <c r="I198" s="22">
        <f t="shared" si="35"/>
        <v>0</v>
      </c>
      <c r="J198" s="24"/>
      <c r="K198" s="40"/>
      <c r="L198" s="22">
        <f t="shared" si="36"/>
        <v>0</v>
      </c>
      <c r="M198" s="39">
        <f t="shared" si="30"/>
        <v>0</v>
      </c>
      <c r="N198" s="22">
        <f t="shared" si="37"/>
        <v>0</v>
      </c>
      <c r="O198" s="22">
        <f t="shared" si="39"/>
        <v>0</v>
      </c>
      <c r="P198" s="22">
        <f t="shared" si="38"/>
        <v>0</v>
      </c>
      <c r="Q198" s="13"/>
    </row>
    <row r="199" spans="1:17" x14ac:dyDescent="0.25">
      <c r="A199" s="26" t="str">
        <f t="shared" si="31"/>
        <v/>
      </c>
      <c r="B199" s="27" t="str">
        <f t="shared" si="32"/>
        <v/>
      </c>
      <c r="C199" s="22">
        <f t="shared" si="33"/>
        <v>0</v>
      </c>
      <c r="D199" s="22">
        <f t="shared" si="34"/>
        <v>0</v>
      </c>
      <c r="E199" s="22">
        <f t="shared" si="41"/>
        <v>0</v>
      </c>
      <c r="F199" s="29">
        <f t="shared" si="40"/>
        <v>5000</v>
      </c>
      <c r="G199" s="23"/>
      <c r="H199" s="22">
        <f t="shared" si="28"/>
        <v>0</v>
      </c>
      <c r="I199" s="22">
        <f t="shared" si="35"/>
        <v>0</v>
      </c>
      <c r="J199" s="24"/>
      <c r="K199" s="40"/>
      <c r="L199" s="22">
        <f t="shared" si="36"/>
        <v>0</v>
      </c>
      <c r="M199" s="39">
        <f t="shared" si="30"/>
        <v>0</v>
      </c>
      <c r="N199" s="22">
        <f t="shared" si="37"/>
        <v>0</v>
      </c>
      <c r="O199" s="22">
        <f t="shared" si="39"/>
        <v>0</v>
      </c>
      <c r="P199" s="22">
        <f t="shared" si="38"/>
        <v>0</v>
      </c>
      <c r="Q199" s="13"/>
    </row>
    <row r="200" spans="1:17" x14ac:dyDescent="0.25">
      <c r="A200" s="26" t="str">
        <f t="shared" si="31"/>
        <v/>
      </c>
      <c r="B200" s="27" t="str">
        <f t="shared" si="32"/>
        <v/>
      </c>
      <c r="C200" s="22">
        <f t="shared" si="33"/>
        <v>0</v>
      </c>
      <c r="D200" s="22">
        <f t="shared" si="34"/>
        <v>0</v>
      </c>
      <c r="E200" s="22">
        <f t="shared" si="41"/>
        <v>0</v>
      </c>
      <c r="F200" s="29">
        <f t="shared" si="40"/>
        <v>5000</v>
      </c>
      <c r="G200" s="23"/>
      <c r="H200" s="22">
        <f t="shared" si="28"/>
        <v>0</v>
      </c>
      <c r="I200" s="22">
        <f t="shared" si="35"/>
        <v>0</v>
      </c>
      <c r="J200" s="24"/>
      <c r="K200" s="40"/>
      <c r="L200" s="22">
        <f t="shared" si="36"/>
        <v>0</v>
      </c>
      <c r="M200" s="39">
        <f t="shared" si="30"/>
        <v>0</v>
      </c>
      <c r="N200" s="22">
        <f t="shared" si="37"/>
        <v>0</v>
      </c>
      <c r="O200" s="22">
        <f t="shared" si="39"/>
        <v>0</v>
      </c>
      <c r="P200" s="22">
        <f t="shared" si="38"/>
        <v>0</v>
      </c>
      <c r="Q200" s="13"/>
    </row>
    <row r="201" spans="1:17" x14ac:dyDescent="0.25">
      <c r="A201" s="26" t="str">
        <f t="shared" si="31"/>
        <v/>
      </c>
      <c r="B201" s="27" t="str">
        <f t="shared" si="32"/>
        <v/>
      </c>
      <c r="C201" s="22">
        <f t="shared" si="33"/>
        <v>0</v>
      </c>
      <c r="D201" s="22">
        <f t="shared" si="34"/>
        <v>0</v>
      </c>
      <c r="E201" s="22">
        <f t="shared" si="41"/>
        <v>0</v>
      </c>
      <c r="F201" s="29">
        <f t="shared" si="40"/>
        <v>5000</v>
      </c>
      <c r="G201" s="23"/>
      <c r="H201" s="22">
        <f t="shared" si="28"/>
        <v>0</v>
      </c>
      <c r="I201" s="22">
        <f t="shared" si="35"/>
        <v>0</v>
      </c>
      <c r="J201" s="24"/>
      <c r="K201" s="40"/>
      <c r="L201" s="22">
        <f t="shared" si="36"/>
        <v>0</v>
      </c>
      <c r="M201" s="39">
        <f t="shared" si="30"/>
        <v>0</v>
      </c>
      <c r="N201" s="22">
        <f t="shared" si="37"/>
        <v>0</v>
      </c>
      <c r="O201" s="22">
        <f t="shared" si="39"/>
        <v>0</v>
      </c>
      <c r="P201" s="22">
        <f t="shared" si="38"/>
        <v>0</v>
      </c>
      <c r="Q201" s="13"/>
    </row>
    <row r="202" spans="1:17" x14ac:dyDescent="0.25">
      <c r="A202" s="26" t="str">
        <f t="shared" si="31"/>
        <v/>
      </c>
      <c r="B202" s="27" t="str">
        <f t="shared" si="32"/>
        <v/>
      </c>
      <c r="C202" s="22">
        <f t="shared" si="33"/>
        <v>0</v>
      </c>
      <c r="D202" s="22">
        <f t="shared" si="34"/>
        <v>0</v>
      </c>
      <c r="E202" s="22">
        <f t="shared" si="41"/>
        <v>0</v>
      </c>
      <c r="F202" s="29">
        <f t="shared" si="40"/>
        <v>5000</v>
      </c>
      <c r="G202" s="23"/>
      <c r="H202" s="22">
        <f t="shared" si="28"/>
        <v>0</v>
      </c>
      <c r="I202" s="22">
        <f t="shared" si="35"/>
        <v>0</v>
      </c>
      <c r="J202" s="24"/>
      <c r="K202" s="40"/>
      <c r="L202" s="22">
        <f t="shared" si="36"/>
        <v>0</v>
      </c>
      <c r="M202" s="39">
        <f t="shared" si="30"/>
        <v>0</v>
      </c>
      <c r="N202" s="22">
        <f t="shared" si="37"/>
        <v>0</v>
      </c>
      <c r="O202" s="22">
        <f t="shared" si="39"/>
        <v>0</v>
      </c>
      <c r="P202" s="22">
        <f t="shared" si="38"/>
        <v>0</v>
      </c>
      <c r="Q202" s="13"/>
    </row>
    <row r="203" spans="1:17" x14ac:dyDescent="0.25">
      <c r="A203" s="26" t="str">
        <f t="shared" si="31"/>
        <v/>
      </c>
      <c r="B203" s="27" t="str">
        <f t="shared" si="32"/>
        <v/>
      </c>
      <c r="C203" s="22">
        <f t="shared" si="33"/>
        <v>0</v>
      </c>
      <c r="D203" s="22">
        <f t="shared" si="34"/>
        <v>0</v>
      </c>
      <c r="E203" s="22">
        <f t="shared" si="41"/>
        <v>0</v>
      </c>
      <c r="F203" s="29">
        <f t="shared" si="40"/>
        <v>5000</v>
      </c>
      <c r="G203" s="23"/>
      <c r="H203" s="22">
        <f t="shared" si="28"/>
        <v>0</v>
      </c>
      <c r="I203" s="22">
        <f t="shared" si="35"/>
        <v>0</v>
      </c>
      <c r="J203" s="24"/>
      <c r="K203" s="40"/>
      <c r="L203" s="22">
        <f t="shared" si="36"/>
        <v>0</v>
      </c>
      <c r="M203" s="39">
        <f t="shared" si="30"/>
        <v>0</v>
      </c>
      <c r="N203" s="22">
        <f t="shared" si="37"/>
        <v>0</v>
      </c>
      <c r="O203" s="22">
        <f t="shared" si="39"/>
        <v>0</v>
      </c>
      <c r="P203" s="22">
        <f t="shared" si="38"/>
        <v>0</v>
      </c>
      <c r="Q203" s="13"/>
    </row>
    <row r="204" spans="1:17" x14ac:dyDescent="0.25">
      <c r="A204" s="26" t="str">
        <f t="shared" si="31"/>
        <v/>
      </c>
      <c r="B204" s="27" t="str">
        <f t="shared" si="32"/>
        <v/>
      </c>
      <c r="C204" s="22">
        <f t="shared" si="33"/>
        <v>0</v>
      </c>
      <c r="D204" s="22">
        <f t="shared" si="34"/>
        <v>0</v>
      </c>
      <c r="E204" s="22">
        <f t="shared" si="41"/>
        <v>0</v>
      </c>
      <c r="F204" s="29">
        <f t="shared" si="40"/>
        <v>5000</v>
      </c>
      <c r="G204" s="23"/>
      <c r="H204" s="22">
        <f t="shared" si="28"/>
        <v>0</v>
      </c>
      <c r="I204" s="22">
        <f t="shared" si="35"/>
        <v>0</v>
      </c>
      <c r="J204" s="24"/>
      <c r="K204" s="40"/>
      <c r="L204" s="22">
        <f t="shared" si="36"/>
        <v>0</v>
      </c>
      <c r="M204" s="39">
        <f t="shared" si="30"/>
        <v>0</v>
      </c>
      <c r="N204" s="22">
        <f t="shared" si="37"/>
        <v>0</v>
      </c>
      <c r="O204" s="22">
        <f t="shared" si="39"/>
        <v>0</v>
      </c>
      <c r="P204" s="22">
        <f t="shared" si="38"/>
        <v>0</v>
      </c>
      <c r="Q204" s="13"/>
    </row>
    <row r="205" spans="1:17" x14ac:dyDescent="0.25">
      <c r="A205" s="26" t="str">
        <f t="shared" si="31"/>
        <v/>
      </c>
      <c r="B205" s="27" t="str">
        <f t="shared" si="32"/>
        <v/>
      </c>
      <c r="C205" s="22">
        <f t="shared" si="33"/>
        <v>0</v>
      </c>
      <c r="D205" s="22">
        <f t="shared" si="34"/>
        <v>0</v>
      </c>
      <c r="E205" s="22">
        <f t="shared" si="41"/>
        <v>0</v>
      </c>
      <c r="F205" s="29">
        <f t="shared" si="40"/>
        <v>5000</v>
      </c>
      <c r="G205" s="23"/>
      <c r="H205" s="22">
        <f t="shared" si="28"/>
        <v>0</v>
      </c>
      <c r="I205" s="22">
        <f t="shared" si="35"/>
        <v>0</v>
      </c>
      <c r="J205" s="24"/>
      <c r="K205" s="40"/>
      <c r="L205" s="22">
        <f t="shared" si="36"/>
        <v>0</v>
      </c>
      <c r="M205" s="39">
        <f t="shared" si="30"/>
        <v>0</v>
      </c>
      <c r="N205" s="22">
        <f t="shared" si="37"/>
        <v>0</v>
      </c>
      <c r="O205" s="22">
        <f t="shared" si="39"/>
        <v>0</v>
      </c>
      <c r="P205" s="22">
        <f t="shared" si="38"/>
        <v>0</v>
      </c>
      <c r="Q205" s="13"/>
    </row>
    <row r="206" spans="1:17" x14ac:dyDescent="0.25">
      <c r="A206" s="26" t="str">
        <f t="shared" si="31"/>
        <v/>
      </c>
      <c r="B206" s="27" t="str">
        <f t="shared" si="32"/>
        <v/>
      </c>
      <c r="C206" s="22">
        <f t="shared" si="33"/>
        <v>0</v>
      </c>
      <c r="D206" s="22">
        <f t="shared" si="34"/>
        <v>0</v>
      </c>
      <c r="E206" s="22">
        <f t="shared" si="41"/>
        <v>0</v>
      </c>
      <c r="F206" s="29">
        <f t="shared" si="40"/>
        <v>5000</v>
      </c>
      <c r="G206" s="23"/>
      <c r="H206" s="22">
        <f t="shared" si="28"/>
        <v>0</v>
      </c>
      <c r="I206" s="22">
        <f t="shared" si="35"/>
        <v>0</v>
      </c>
      <c r="J206" s="24"/>
      <c r="K206" s="40"/>
      <c r="L206" s="22">
        <f t="shared" si="36"/>
        <v>0</v>
      </c>
      <c r="M206" s="39">
        <f t="shared" si="30"/>
        <v>0</v>
      </c>
      <c r="N206" s="22">
        <f t="shared" si="37"/>
        <v>0</v>
      </c>
      <c r="O206" s="22">
        <f t="shared" si="39"/>
        <v>0</v>
      </c>
      <c r="P206" s="22">
        <f t="shared" si="38"/>
        <v>0</v>
      </c>
      <c r="Q206" s="13"/>
    </row>
    <row r="207" spans="1:17" x14ac:dyDescent="0.25">
      <c r="A207" s="26" t="str">
        <f t="shared" si="31"/>
        <v/>
      </c>
      <c r="B207" s="27" t="str">
        <f t="shared" si="32"/>
        <v/>
      </c>
      <c r="C207" s="22">
        <f t="shared" si="33"/>
        <v>0</v>
      </c>
      <c r="D207" s="22">
        <f t="shared" si="34"/>
        <v>0</v>
      </c>
      <c r="E207" s="22">
        <f t="shared" si="41"/>
        <v>0</v>
      </c>
      <c r="F207" s="29">
        <f t="shared" si="40"/>
        <v>5000</v>
      </c>
      <c r="G207" s="23"/>
      <c r="H207" s="22">
        <f t="shared" si="28"/>
        <v>0</v>
      </c>
      <c r="I207" s="22">
        <f t="shared" si="35"/>
        <v>0</v>
      </c>
      <c r="J207" s="24"/>
      <c r="K207" s="40"/>
      <c r="L207" s="22">
        <f t="shared" si="36"/>
        <v>0</v>
      </c>
      <c r="M207" s="39">
        <f t="shared" si="30"/>
        <v>0</v>
      </c>
      <c r="N207" s="22">
        <f t="shared" si="37"/>
        <v>0</v>
      </c>
      <c r="O207" s="22">
        <f t="shared" si="39"/>
        <v>0</v>
      </c>
      <c r="P207" s="22">
        <f t="shared" si="38"/>
        <v>0</v>
      </c>
      <c r="Q207" s="13"/>
    </row>
    <row r="208" spans="1:17" x14ac:dyDescent="0.25">
      <c r="A208" s="26" t="str">
        <f t="shared" si="31"/>
        <v/>
      </c>
      <c r="B208" s="27" t="str">
        <f t="shared" si="32"/>
        <v/>
      </c>
      <c r="C208" s="22">
        <f t="shared" si="33"/>
        <v>0</v>
      </c>
      <c r="D208" s="22">
        <f t="shared" si="34"/>
        <v>0</v>
      </c>
      <c r="E208" s="22">
        <f t="shared" si="41"/>
        <v>0</v>
      </c>
      <c r="F208" s="29">
        <f t="shared" si="40"/>
        <v>5000</v>
      </c>
      <c r="G208" s="23"/>
      <c r="H208" s="22">
        <f t="shared" si="28"/>
        <v>0</v>
      </c>
      <c r="I208" s="22">
        <f t="shared" si="35"/>
        <v>0</v>
      </c>
      <c r="J208" s="24"/>
      <c r="K208" s="40"/>
      <c r="L208" s="22">
        <f t="shared" si="36"/>
        <v>0</v>
      </c>
      <c r="M208" s="39">
        <f t="shared" si="30"/>
        <v>0</v>
      </c>
      <c r="N208" s="22">
        <f t="shared" si="37"/>
        <v>0</v>
      </c>
      <c r="O208" s="22">
        <f t="shared" si="39"/>
        <v>0</v>
      </c>
      <c r="P208" s="22">
        <f t="shared" si="38"/>
        <v>0</v>
      </c>
      <c r="Q208" s="13"/>
    </row>
    <row r="209" spans="1:17" x14ac:dyDescent="0.25">
      <c r="A209" s="26" t="str">
        <f t="shared" si="31"/>
        <v/>
      </c>
      <c r="B209" s="27" t="str">
        <f t="shared" si="32"/>
        <v/>
      </c>
      <c r="C209" s="22">
        <f t="shared" si="33"/>
        <v>0</v>
      </c>
      <c r="D209" s="22">
        <f t="shared" si="34"/>
        <v>0</v>
      </c>
      <c r="E209" s="22">
        <f t="shared" si="41"/>
        <v>0</v>
      </c>
      <c r="F209" s="29">
        <f t="shared" si="40"/>
        <v>5000</v>
      </c>
      <c r="G209" s="23"/>
      <c r="H209" s="22">
        <f t="shared" ref="H209:H272" si="42">IF(C209&lt;0,"",IF(ISBLANK($D$12),"",C209*($D$18/12)))</f>
        <v>0</v>
      </c>
      <c r="I209" s="22">
        <f t="shared" si="35"/>
        <v>0</v>
      </c>
      <c r="J209" s="24"/>
      <c r="K209" s="40"/>
      <c r="L209" s="22">
        <f t="shared" si="36"/>
        <v>0</v>
      </c>
      <c r="M209" s="39">
        <f t="shared" si="30"/>
        <v>0</v>
      </c>
      <c r="N209" s="22">
        <f t="shared" si="37"/>
        <v>0</v>
      </c>
      <c r="O209" s="22">
        <f t="shared" si="39"/>
        <v>0</v>
      </c>
      <c r="P209" s="22">
        <f t="shared" si="38"/>
        <v>0</v>
      </c>
      <c r="Q209" s="13"/>
    </row>
    <row r="210" spans="1:17" x14ac:dyDescent="0.25">
      <c r="A210" s="26" t="str">
        <f t="shared" si="31"/>
        <v/>
      </c>
      <c r="B210" s="27" t="str">
        <f t="shared" si="32"/>
        <v/>
      </c>
      <c r="C210" s="22">
        <f t="shared" si="33"/>
        <v>0</v>
      </c>
      <c r="D210" s="22">
        <f t="shared" si="34"/>
        <v>0</v>
      </c>
      <c r="E210" s="22">
        <f t="shared" si="41"/>
        <v>0</v>
      </c>
      <c r="F210" s="29">
        <f t="shared" si="40"/>
        <v>5000</v>
      </c>
      <c r="G210" s="23"/>
      <c r="H210" s="22">
        <f t="shared" si="42"/>
        <v>0</v>
      </c>
      <c r="I210" s="22">
        <f t="shared" si="35"/>
        <v>0</v>
      </c>
      <c r="J210" s="24"/>
      <c r="K210" s="40"/>
      <c r="L210" s="22">
        <f t="shared" si="36"/>
        <v>0</v>
      </c>
      <c r="M210" s="39">
        <f t="shared" si="30"/>
        <v>0</v>
      </c>
      <c r="N210" s="22">
        <f t="shared" si="37"/>
        <v>0</v>
      </c>
      <c r="O210" s="22">
        <f t="shared" si="39"/>
        <v>0</v>
      </c>
      <c r="P210" s="22">
        <f t="shared" si="38"/>
        <v>0</v>
      </c>
      <c r="Q210" s="13"/>
    </row>
    <row r="211" spans="1:17" x14ac:dyDescent="0.25">
      <c r="A211" s="26" t="str">
        <f t="shared" si="31"/>
        <v/>
      </c>
      <c r="B211" s="27" t="str">
        <f t="shared" si="32"/>
        <v/>
      </c>
      <c r="C211" s="22">
        <f t="shared" si="33"/>
        <v>0</v>
      </c>
      <c r="D211" s="22">
        <f t="shared" si="34"/>
        <v>0</v>
      </c>
      <c r="E211" s="22">
        <f t="shared" si="41"/>
        <v>0</v>
      </c>
      <c r="F211" s="29">
        <f t="shared" si="40"/>
        <v>5000</v>
      </c>
      <c r="G211" s="23"/>
      <c r="H211" s="22">
        <f t="shared" si="42"/>
        <v>0</v>
      </c>
      <c r="I211" s="22">
        <f t="shared" si="35"/>
        <v>0</v>
      </c>
      <c r="J211" s="24"/>
      <c r="K211" s="40"/>
      <c r="L211" s="22">
        <f t="shared" si="36"/>
        <v>0</v>
      </c>
      <c r="M211" s="39">
        <f t="shared" si="30"/>
        <v>0</v>
      </c>
      <c r="N211" s="22">
        <f t="shared" si="37"/>
        <v>0</v>
      </c>
      <c r="O211" s="22">
        <f t="shared" si="39"/>
        <v>0</v>
      </c>
      <c r="P211" s="22">
        <f t="shared" si="38"/>
        <v>0</v>
      </c>
      <c r="Q211" s="13"/>
    </row>
    <row r="212" spans="1:17" x14ac:dyDescent="0.25">
      <c r="A212" s="26" t="str">
        <f t="shared" si="31"/>
        <v/>
      </c>
      <c r="B212" s="27" t="str">
        <f t="shared" si="32"/>
        <v/>
      </c>
      <c r="C212" s="22">
        <f t="shared" si="33"/>
        <v>0</v>
      </c>
      <c r="D212" s="22">
        <f t="shared" si="34"/>
        <v>0</v>
      </c>
      <c r="E212" s="22">
        <f t="shared" si="41"/>
        <v>0</v>
      </c>
      <c r="F212" s="29">
        <f t="shared" si="40"/>
        <v>5000</v>
      </c>
      <c r="G212" s="23"/>
      <c r="H212" s="22">
        <f t="shared" si="42"/>
        <v>0</v>
      </c>
      <c r="I212" s="22">
        <f t="shared" si="35"/>
        <v>0</v>
      </c>
      <c r="J212" s="24"/>
      <c r="K212" s="40"/>
      <c r="L212" s="22">
        <f t="shared" si="36"/>
        <v>0</v>
      </c>
      <c r="M212" s="39">
        <f t="shared" si="30"/>
        <v>0</v>
      </c>
      <c r="N212" s="22">
        <f t="shared" si="37"/>
        <v>0</v>
      </c>
      <c r="O212" s="22">
        <f t="shared" si="39"/>
        <v>0</v>
      </c>
      <c r="P212" s="22">
        <f t="shared" si="38"/>
        <v>0</v>
      </c>
      <c r="Q212" s="13"/>
    </row>
    <row r="213" spans="1:17" x14ac:dyDescent="0.25">
      <c r="A213" s="26" t="str">
        <f t="shared" si="31"/>
        <v/>
      </c>
      <c r="B213" s="27" t="str">
        <f t="shared" si="32"/>
        <v/>
      </c>
      <c r="C213" s="22">
        <f t="shared" si="33"/>
        <v>0</v>
      </c>
      <c r="D213" s="22">
        <f t="shared" si="34"/>
        <v>0</v>
      </c>
      <c r="E213" s="22">
        <f t="shared" si="41"/>
        <v>0</v>
      </c>
      <c r="F213" s="29">
        <f t="shared" si="40"/>
        <v>5000</v>
      </c>
      <c r="G213" s="23"/>
      <c r="H213" s="22">
        <f t="shared" si="42"/>
        <v>0</v>
      </c>
      <c r="I213" s="22">
        <f t="shared" si="35"/>
        <v>0</v>
      </c>
      <c r="J213" s="24"/>
      <c r="K213" s="40"/>
      <c r="L213" s="22">
        <f t="shared" si="36"/>
        <v>0</v>
      </c>
      <c r="M213" s="39">
        <f t="shared" si="30"/>
        <v>0</v>
      </c>
      <c r="N213" s="22">
        <f t="shared" si="37"/>
        <v>0</v>
      </c>
      <c r="O213" s="22">
        <f t="shared" si="39"/>
        <v>0</v>
      </c>
      <c r="P213" s="22">
        <f t="shared" si="38"/>
        <v>0</v>
      </c>
      <c r="Q213" s="13"/>
    </row>
    <row r="214" spans="1:17" x14ac:dyDescent="0.25">
      <c r="A214" s="26" t="str">
        <f t="shared" si="31"/>
        <v/>
      </c>
      <c r="B214" s="27" t="str">
        <f t="shared" si="32"/>
        <v/>
      </c>
      <c r="C214" s="22">
        <f t="shared" si="33"/>
        <v>0</v>
      </c>
      <c r="D214" s="22">
        <f t="shared" si="34"/>
        <v>0</v>
      </c>
      <c r="E214" s="22">
        <f t="shared" si="41"/>
        <v>0</v>
      </c>
      <c r="F214" s="29">
        <f t="shared" si="40"/>
        <v>5000</v>
      </c>
      <c r="G214" s="23"/>
      <c r="H214" s="22">
        <f t="shared" si="42"/>
        <v>0</v>
      </c>
      <c r="I214" s="22">
        <f t="shared" si="35"/>
        <v>0</v>
      </c>
      <c r="J214" s="24"/>
      <c r="K214" s="40"/>
      <c r="L214" s="22">
        <f t="shared" si="36"/>
        <v>0</v>
      </c>
      <c r="M214" s="39">
        <f t="shared" si="30"/>
        <v>0</v>
      </c>
      <c r="N214" s="22">
        <f t="shared" si="37"/>
        <v>0</v>
      </c>
      <c r="O214" s="22">
        <f t="shared" si="39"/>
        <v>0</v>
      </c>
      <c r="P214" s="22">
        <f t="shared" si="38"/>
        <v>0</v>
      </c>
      <c r="Q214" s="13"/>
    </row>
    <row r="215" spans="1:17" x14ac:dyDescent="0.25">
      <c r="A215" s="26" t="str">
        <f t="shared" si="31"/>
        <v/>
      </c>
      <c r="B215" s="27" t="str">
        <f t="shared" si="32"/>
        <v/>
      </c>
      <c r="C215" s="22">
        <f t="shared" si="33"/>
        <v>0</v>
      </c>
      <c r="D215" s="22">
        <f t="shared" si="34"/>
        <v>0</v>
      </c>
      <c r="E215" s="22">
        <f t="shared" si="41"/>
        <v>0</v>
      </c>
      <c r="F215" s="29">
        <f t="shared" si="40"/>
        <v>5000</v>
      </c>
      <c r="G215" s="23"/>
      <c r="H215" s="22">
        <f t="shared" si="42"/>
        <v>0</v>
      </c>
      <c r="I215" s="22">
        <f t="shared" si="35"/>
        <v>0</v>
      </c>
      <c r="J215" s="24"/>
      <c r="K215" s="40"/>
      <c r="L215" s="22">
        <f t="shared" si="36"/>
        <v>0</v>
      </c>
      <c r="M215" s="39">
        <f t="shared" si="30"/>
        <v>0</v>
      </c>
      <c r="N215" s="22">
        <f t="shared" si="37"/>
        <v>0</v>
      </c>
      <c r="O215" s="22">
        <f t="shared" si="39"/>
        <v>0</v>
      </c>
      <c r="P215" s="22">
        <f t="shared" si="38"/>
        <v>0</v>
      </c>
      <c r="Q215" s="13"/>
    </row>
    <row r="216" spans="1:17" x14ac:dyDescent="0.25">
      <c r="A216" s="26" t="str">
        <f t="shared" si="31"/>
        <v/>
      </c>
      <c r="B216" s="27" t="str">
        <f t="shared" si="32"/>
        <v/>
      </c>
      <c r="C216" s="22">
        <f t="shared" si="33"/>
        <v>0</v>
      </c>
      <c r="D216" s="22">
        <f t="shared" si="34"/>
        <v>0</v>
      </c>
      <c r="E216" s="22">
        <f t="shared" si="41"/>
        <v>0</v>
      </c>
      <c r="F216" s="29">
        <f t="shared" si="40"/>
        <v>5000</v>
      </c>
      <c r="G216" s="23"/>
      <c r="H216" s="22">
        <f t="shared" si="42"/>
        <v>0</v>
      </c>
      <c r="I216" s="22">
        <f t="shared" si="35"/>
        <v>0</v>
      </c>
      <c r="J216" s="24"/>
      <c r="K216" s="40"/>
      <c r="L216" s="22">
        <f t="shared" si="36"/>
        <v>0</v>
      </c>
      <c r="M216" s="39">
        <f t="shared" si="30"/>
        <v>0</v>
      </c>
      <c r="N216" s="22">
        <f t="shared" si="37"/>
        <v>0</v>
      </c>
      <c r="O216" s="22">
        <f t="shared" si="39"/>
        <v>0</v>
      </c>
      <c r="P216" s="22">
        <f t="shared" si="38"/>
        <v>0</v>
      </c>
      <c r="Q216" s="13"/>
    </row>
    <row r="217" spans="1:17" x14ac:dyDescent="0.25">
      <c r="A217" s="26" t="str">
        <f t="shared" si="31"/>
        <v/>
      </c>
      <c r="B217" s="27" t="str">
        <f t="shared" si="32"/>
        <v/>
      </c>
      <c r="C217" s="22">
        <f t="shared" si="33"/>
        <v>0</v>
      </c>
      <c r="D217" s="22">
        <f t="shared" si="34"/>
        <v>0</v>
      </c>
      <c r="E217" s="22">
        <f t="shared" si="41"/>
        <v>0</v>
      </c>
      <c r="F217" s="29">
        <f t="shared" si="40"/>
        <v>5000</v>
      </c>
      <c r="G217" s="23"/>
      <c r="H217" s="22">
        <f t="shared" si="42"/>
        <v>0</v>
      </c>
      <c r="I217" s="22">
        <f t="shared" si="35"/>
        <v>0</v>
      </c>
      <c r="J217" s="24"/>
      <c r="K217" s="40"/>
      <c r="L217" s="22">
        <f t="shared" si="36"/>
        <v>0</v>
      </c>
      <c r="M217" s="39">
        <f t="shared" si="30"/>
        <v>0</v>
      </c>
      <c r="N217" s="22">
        <f t="shared" si="37"/>
        <v>0</v>
      </c>
      <c r="O217" s="22">
        <f t="shared" si="39"/>
        <v>0</v>
      </c>
      <c r="P217" s="22">
        <f t="shared" si="38"/>
        <v>0</v>
      </c>
      <c r="Q217" s="13"/>
    </row>
    <row r="218" spans="1:17" x14ac:dyDescent="0.25">
      <c r="A218" s="26" t="str">
        <f t="shared" si="31"/>
        <v/>
      </c>
      <c r="B218" s="27" t="str">
        <f t="shared" si="32"/>
        <v/>
      </c>
      <c r="C218" s="22">
        <f t="shared" si="33"/>
        <v>0</v>
      </c>
      <c r="D218" s="22">
        <f t="shared" si="34"/>
        <v>0</v>
      </c>
      <c r="E218" s="22">
        <f t="shared" si="41"/>
        <v>0</v>
      </c>
      <c r="F218" s="29">
        <f t="shared" si="40"/>
        <v>5000</v>
      </c>
      <c r="G218" s="23"/>
      <c r="H218" s="22">
        <f t="shared" si="42"/>
        <v>0</v>
      </c>
      <c r="I218" s="22">
        <f t="shared" si="35"/>
        <v>0</v>
      </c>
      <c r="J218" s="24"/>
      <c r="K218" s="40"/>
      <c r="L218" s="22">
        <f t="shared" si="36"/>
        <v>0</v>
      </c>
      <c r="M218" s="39">
        <f t="shared" si="30"/>
        <v>0</v>
      </c>
      <c r="N218" s="22">
        <f t="shared" si="37"/>
        <v>0</v>
      </c>
      <c r="O218" s="22">
        <f t="shared" si="39"/>
        <v>0</v>
      </c>
      <c r="P218" s="22">
        <f t="shared" si="38"/>
        <v>0</v>
      </c>
      <c r="Q218" s="13"/>
    </row>
    <row r="219" spans="1:17" x14ac:dyDescent="0.25">
      <c r="A219" s="26" t="str">
        <f t="shared" si="31"/>
        <v/>
      </c>
      <c r="B219" s="27" t="str">
        <f t="shared" si="32"/>
        <v/>
      </c>
      <c r="C219" s="22">
        <f t="shared" si="33"/>
        <v>0</v>
      </c>
      <c r="D219" s="22">
        <f t="shared" si="34"/>
        <v>0</v>
      </c>
      <c r="E219" s="22">
        <f t="shared" si="41"/>
        <v>0</v>
      </c>
      <c r="F219" s="29">
        <f t="shared" si="40"/>
        <v>5000</v>
      </c>
      <c r="G219" s="23"/>
      <c r="H219" s="22">
        <f t="shared" si="42"/>
        <v>0</v>
      </c>
      <c r="I219" s="22">
        <f t="shared" si="35"/>
        <v>0</v>
      </c>
      <c r="J219" s="24"/>
      <c r="K219" s="40"/>
      <c r="L219" s="22">
        <f t="shared" si="36"/>
        <v>0</v>
      </c>
      <c r="M219" s="39">
        <f t="shared" si="30"/>
        <v>0</v>
      </c>
      <c r="N219" s="22">
        <f t="shared" si="37"/>
        <v>0</v>
      </c>
      <c r="O219" s="22">
        <f t="shared" si="39"/>
        <v>0</v>
      </c>
      <c r="P219" s="22">
        <f t="shared" si="38"/>
        <v>0</v>
      </c>
      <c r="Q219" s="13"/>
    </row>
    <row r="220" spans="1:17" x14ac:dyDescent="0.25">
      <c r="A220" s="26" t="str">
        <f t="shared" si="31"/>
        <v/>
      </c>
      <c r="B220" s="27" t="str">
        <f t="shared" si="32"/>
        <v/>
      </c>
      <c r="C220" s="22">
        <f t="shared" si="33"/>
        <v>0</v>
      </c>
      <c r="D220" s="22">
        <f t="shared" si="34"/>
        <v>0</v>
      </c>
      <c r="E220" s="22">
        <f t="shared" si="41"/>
        <v>0</v>
      </c>
      <c r="F220" s="29">
        <f t="shared" si="40"/>
        <v>5000</v>
      </c>
      <c r="G220" s="23"/>
      <c r="H220" s="22">
        <f t="shared" si="42"/>
        <v>0</v>
      </c>
      <c r="I220" s="22">
        <f t="shared" si="35"/>
        <v>0</v>
      </c>
      <c r="J220" s="24"/>
      <c r="K220" s="40"/>
      <c r="L220" s="22">
        <f t="shared" si="36"/>
        <v>0</v>
      </c>
      <c r="M220" s="39">
        <f t="shared" si="30"/>
        <v>0</v>
      </c>
      <c r="N220" s="22">
        <f t="shared" si="37"/>
        <v>0</v>
      </c>
      <c r="O220" s="22">
        <f t="shared" si="39"/>
        <v>0</v>
      </c>
      <c r="P220" s="22">
        <f t="shared" si="38"/>
        <v>0</v>
      </c>
      <c r="Q220" s="13"/>
    </row>
    <row r="221" spans="1:17" x14ac:dyDescent="0.25">
      <c r="A221" s="26" t="str">
        <f t="shared" si="31"/>
        <v/>
      </c>
      <c r="B221" s="27" t="str">
        <f t="shared" si="32"/>
        <v/>
      </c>
      <c r="C221" s="22">
        <f t="shared" si="33"/>
        <v>0</v>
      </c>
      <c r="D221" s="22">
        <f t="shared" si="34"/>
        <v>0</v>
      </c>
      <c r="E221" s="22">
        <f t="shared" si="41"/>
        <v>0</v>
      </c>
      <c r="F221" s="29">
        <f t="shared" si="40"/>
        <v>5000</v>
      </c>
      <c r="G221" s="23"/>
      <c r="H221" s="22">
        <f t="shared" si="42"/>
        <v>0</v>
      </c>
      <c r="I221" s="22">
        <f t="shared" si="35"/>
        <v>0</v>
      </c>
      <c r="J221" s="24"/>
      <c r="K221" s="40"/>
      <c r="L221" s="22">
        <f t="shared" si="36"/>
        <v>0</v>
      </c>
      <c r="M221" s="39">
        <f t="shared" si="30"/>
        <v>0</v>
      </c>
      <c r="N221" s="22">
        <f t="shared" si="37"/>
        <v>0</v>
      </c>
      <c r="O221" s="22">
        <f t="shared" si="39"/>
        <v>0</v>
      </c>
      <c r="P221" s="22">
        <f t="shared" si="38"/>
        <v>0</v>
      </c>
      <c r="Q221" s="13"/>
    </row>
    <row r="222" spans="1:17" x14ac:dyDescent="0.25">
      <c r="A222" s="26" t="str">
        <f t="shared" si="31"/>
        <v/>
      </c>
      <c r="B222" s="27" t="str">
        <f t="shared" si="32"/>
        <v/>
      </c>
      <c r="C222" s="22">
        <f t="shared" si="33"/>
        <v>0</v>
      </c>
      <c r="D222" s="22">
        <f t="shared" si="34"/>
        <v>0</v>
      </c>
      <c r="E222" s="22">
        <f t="shared" si="41"/>
        <v>0</v>
      </c>
      <c r="F222" s="29">
        <f t="shared" si="40"/>
        <v>5000</v>
      </c>
      <c r="G222" s="23"/>
      <c r="H222" s="22">
        <f t="shared" si="42"/>
        <v>0</v>
      </c>
      <c r="I222" s="22">
        <f t="shared" si="35"/>
        <v>0</v>
      </c>
      <c r="J222" s="24"/>
      <c r="K222" s="40"/>
      <c r="L222" s="22">
        <f t="shared" si="36"/>
        <v>0</v>
      </c>
      <c r="M222" s="39">
        <f t="shared" si="30"/>
        <v>0</v>
      </c>
      <c r="N222" s="22">
        <f t="shared" si="37"/>
        <v>0</v>
      </c>
      <c r="O222" s="22">
        <f t="shared" si="39"/>
        <v>0</v>
      </c>
      <c r="P222" s="22">
        <f t="shared" si="38"/>
        <v>0</v>
      </c>
      <c r="Q222" s="13"/>
    </row>
    <row r="223" spans="1:17" x14ac:dyDescent="0.25">
      <c r="A223" s="26" t="str">
        <f t="shared" si="31"/>
        <v/>
      </c>
      <c r="B223" s="27" t="str">
        <f t="shared" si="32"/>
        <v/>
      </c>
      <c r="C223" s="22">
        <f t="shared" si="33"/>
        <v>0</v>
      </c>
      <c r="D223" s="22">
        <f t="shared" si="34"/>
        <v>0</v>
      </c>
      <c r="E223" s="22">
        <f t="shared" si="41"/>
        <v>0</v>
      </c>
      <c r="F223" s="29">
        <f t="shared" si="40"/>
        <v>5000</v>
      </c>
      <c r="G223" s="23"/>
      <c r="H223" s="22">
        <f t="shared" si="42"/>
        <v>0</v>
      </c>
      <c r="I223" s="22">
        <f t="shared" si="35"/>
        <v>0</v>
      </c>
      <c r="J223" s="24"/>
      <c r="K223" s="40"/>
      <c r="L223" s="22">
        <f t="shared" si="36"/>
        <v>0</v>
      </c>
      <c r="M223" s="39">
        <f t="shared" si="30"/>
        <v>0</v>
      </c>
      <c r="N223" s="22">
        <f t="shared" si="37"/>
        <v>0</v>
      </c>
      <c r="O223" s="22">
        <f t="shared" si="39"/>
        <v>0</v>
      </c>
      <c r="P223" s="22">
        <f t="shared" si="38"/>
        <v>0</v>
      </c>
      <c r="Q223" s="13"/>
    </row>
    <row r="224" spans="1:17" x14ac:dyDescent="0.25">
      <c r="A224" s="26" t="str">
        <f t="shared" si="31"/>
        <v/>
      </c>
      <c r="B224" s="27" t="str">
        <f t="shared" si="32"/>
        <v/>
      </c>
      <c r="C224" s="22">
        <f t="shared" si="33"/>
        <v>0</v>
      </c>
      <c r="D224" s="22">
        <f t="shared" si="34"/>
        <v>0</v>
      </c>
      <c r="E224" s="22">
        <f t="shared" si="41"/>
        <v>0</v>
      </c>
      <c r="F224" s="29">
        <f t="shared" si="40"/>
        <v>5000</v>
      </c>
      <c r="G224" s="23"/>
      <c r="H224" s="22">
        <f t="shared" si="42"/>
        <v>0</v>
      </c>
      <c r="I224" s="22">
        <f t="shared" si="35"/>
        <v>0</v>
      </c>
      <c r="J224" s="24"/>
      <c r="K224" s="40"/>
      <c r="L224" s="22">
        <f t="shared" si="36"/>
        <v>0</v>
      </c>
      <c r="M224" s="39">
        <f t="shared" si="30"/>
        <v>0</v>
      </c>
      <c r="N224" s="22">
        <f t="shared" si="37"/>
        <v>0</v>
      </c>
      <c r="O224" s="22">
        <f t="shared" si="39"/>
        <v>0</v>
      </c>
      <c r="P224" s="22">
        <f t="shared" si="38"/>
        <v>0</v>
      </c>
      <c r="Q224" s="13"/>
    </row>
    <row r="225" spans="1:17" x14ac:dyDescent="0.25">
      <c r="A225" s="26" t="str">
        <f t="shared" si="31"/>
        <v/>
      </c>
      <c r="B225" s="27" t="str">
        <f t="shared" si="32"/>
        <v/>
      </c>
      <c r="C225" s="22">
        <f t="shared" si="33"/>
        <v>0</v>
      </c>
      <c r="D225" s="22">
        <f t="shared" si="34"/>
        <v>0</v>
      </c>
      <c r="E225" s="22">
        <f t="shared" si="41"/>
        <v>0</v>
      </c>
      <c r="F225" s="29">
        <f t="shared" si="40"/>
        <v>5000</v>
      </c>
      <c r="G225" s="23"/>
      <c r="H225" s="22">
        <f t="shared" si="42"/>
        <v>0</v>
      </c>
      <c r="I225" s="22">
        <f t="shared" si="35"/>
        <v>0</v>
      </c>
      <c r="J225" s="24"/>
      <c r="K225" s="40"/>
      <c r="L225" s="22">
        <f t="shared" si="36"/>
        <v>0</v>
      </c>
      <c r="M225" s="39">
        <f t="shared" si="30"/>
        <v>0</v>
      </c>
      <c r="N225" s="22">
        <f t="shared" si="37"/>
        <v>0</v>
      </c>
      <c r="O225" s="22">
        <f t="shared" si="39"/>
        <v>0</v>
      </c>
      <c r="P225" s="22">
        <f t="shared" si="38"/>
        <v>0</v>
      </c>
      <c r="Q225" s="13"/>
    </row>
    <row r="226" spans="1:17" x14ac:dyDescent="0.25">
      <c r="A226" s="26" t="str">
        <f t="shared" si="31"/>
        <v/>
      </c>
      <c r="B226" s="27" t="str">
        <f t="shared" si="32"/>
        <v/>
      </c>
      <c r="C226" s="22">
        <f t="shared" si="33"/>
        <v>0</v>
      </c>
      <c r="D226" s="22">
        <f t="shared" si="34"/>
        <v>0</v>
      </c>
      <c r="E226" s="22">
        <f t="shared" si="41"/>
        <v>0</v>
      </c>
      <c r="F226" s="29">
        <f t="shared" si="40"/>
        <v>5000</v>
      </c>
      <c r="G226" s="23"/>
      <c r="H226" s="22">
        <f t="shared" si="42"/>
        <v>0</v>
      </c>
      <c r="I226" s="22">
        <f t="shared" si="35"/>
        <v>0</v>
      </c>
      <c r="J226" s="24"/>
      <c r="K226" s="40"/>
      <c r="L226" s="22">
        <f t="shared" si="36"/>
        <v>0</v>
      </c>
      <c r="M226" s="39">
        <f t="shared" si="30"/>
        <v>0</v>
      </c>
      <c r="N226" s="22">
        <f t="shared" si="37"/>
        <v>0</v>
      </c>
      <c r="O226" s="22">
        <f t="shared" si="39"/>
        <v>0</v>
      </c>
      <c r="P226" s="22">
        <f t="shared" si="38"/>
        <v>0</v>
      </c>
      <c r="Q226" s="13"/>
    </row>
    <row r="227" spans="1:17" x14ac:dyDescent="0.25">
      <c r="A227" s="26" t="str">
        <f t="shared" si="31"/>
        <v/>
      </c>
      <c r="B227" s="27" t="str">
        <f t="shared" si="32"/>
        <v/>
      </c>
      <c r="C227" s="22">
        <f t="shared" si="33"/>
        <v>0</v>
      </c>
      <c r="D227" s="22">
        <f t="shared" si="34"/>
        <v>0</v>
      </c>
      <c r="E227" s="22">
        <f t="shared" si="41"/>
        <v>0</v>
      </c>
      <c r="F227" s="29">
        <f t="shared" si="40"/>
        <v>5000</v>
      </c>
      <c r="G227" s="23"/>
      <c r="H227" s="22">
        <f t="shared" si="42"/>
        <v>0</v>
      </c>
      <c r="I227" s="22">
        <f t="shared" si="35"/>
        <v>0</v>
      </c>
      <c r="J227" s="24"/>
      <c r="K227" s="40"/>
      <c r="L227" s="22">
        <f t="shared" si="36"/>
        <v>0</v>
      </c>
      <c r="M227" s="39">
        <f t="shared" si="30"/>
        <v>0</v>
      </c>
      <c r="N227" s="22">
        <f t="shared" si="37"/>
        <v>0</v>
      </c>
      <c r="O227" s="22">
        <f t="shared" si="39"/>
        <v>0</v>
      </c>
      <c r="P227" s="22">
        <f t="shared" si="38"/>
        <v>0</v>
      </c>
      <c r="Q227" s="13"/>
    </row>
    <row r="228" spans="1:17" x14ac:dyDescent="0.25">
      <c r="A228" s="26" t="str">
        <f t="shared" si="31"/>
        <v/>
      </c>
      <c r="B228" s="27" t="str">
        <f t="shared" si="32"/>
        <v/>
      </c>
      <c r="C228" s="22">
        <f t="shared" si="33"/>
        <v>0</v>
      </c>
      <c r="D228" s="22">
        <f t="shared" si="34"/>
        <v>0</v>
      </c>
      <c r="E228" s="22">
        <f t="shared" si="41"/>
        <v>0</v>
      </c>
      <c r="F228" s="29">
        <f t="shared" si="40"/>
        <v>5000</v>
      </c>
      <c r="G228" s="23"/>
      <c r="H228" s="22">
        <f t="shared" si="42"/>
        <v>0</v>
      </c>
      <c r="I228" s="22">
        <f t="shared" si="35"/>
        <v>0</v>
      </c>
      <c r="J228" s="24"/>
      <c r="K228" s="40"/>
      <c r="L228" s="22">
        <f t="shared" si="36"/>
        <v>0</v>
      </c>
      <c r="M228" s="39">
        <f t="shared" si="30"/>
        <v>0</v>
      </c>
      <c r="N228" s="22">
        <f t="shared" si="37"/>
        <v>0</v>
      </c>
      <c r="O228" s="22">
        <f t="shared" si="39"/>
        <v>0</v>
      </c>
      <c r="P228" s="22">
        <f t="shared" si="38"/>
        <v>0</v>
      </c>
      <c r="Q228" s="13"/>
    </row>
    <row r="229" spans="1:17" x14ac:dyDescent="0.25">
      <c r="A229" s="26" t="str">
        <f t="shared" si="31"/>
        <v/>
      </c>
      <c r="B229" s="27" t="str">
        <f t="shared" si="32"/>
        <v/>
      </c>
      <c r="C229" s="22">
        <f t="shared" si="33"/>
        <v>0</v>
      </c>
      <c r="D229" s="22">
        <f t="shared" si="34"/>
        <v>0</v>
      </c>
      <c r="E229" s="22">
        <f t="shared" si="41"/>
        <v>0</v>
      </c>
      <c r="F229" s="29">
        <f t="shared" si="40"/>
        <v>5000</v>
      </c>
      <c r="G229" s="23"/>
      <c r="H229" s="22">
        <f t="shared" si="42"/>
        <v>0</v>
      </c>
      <c r="I229" s="22">
        <f t="shared" si="35"/>
        <v>0</v>
      </c>
      <c r="J229" s="24"/>
      <c r="K229" s="40"/>
      <c r="L229" s="22">
        <f t="shared" si="36"/>
        <v>0</v>
      </c>
      <c r="M229" s="39">
        <f t="shared" si="30"/>
        <v>0</v>
      </c>
      <c r="N229" s="22">
        <f t="shared" si="37"/>
        <v>0</v>
      </c>
      <c r="O229" s="22">
        <f t="shared" si="39"/>
        <v>0</v>
      </c>
      <c r="P229" s="22">
        <f t="shared" si="38"/>
        <v>0</v>
      </c>
      <c r="Q229" s="13"/>
    </row>
    <row r="230" spans="1:17" x14ac:dyDescent="0.25">
      <c r="A230" s="26" t="str">
        <f t="shared" si="31"/>
        <v/>
      </c>
      <c r="B230" s="27" t="str">
        <f t="shared" si="32"/>
        <v/>
      </c>
      <c r="C230" s="22">
        <f t="shared" si="33"/>
        <v>0</v>
      </c>
      <c r="D230" s="22">
        <f t="shared" si="34"/>
        <v>0</v>
      </c>
      <c r="E230" s="22">
        <f t="shared" si="41"/>
        <v>0</v>
      </c>
      <c r="F230" s="29">
        <f t="shared" si="40"/>
        <v>5000</v>
      </c>
      <c r="G230" s="23"/>
      <c r="H230" s="22">
        <f t="shared" si="42"/>
        <v>0</v>
      </c>
      <c r="I230" s="22">
        <f t="shared" si="35"/>
        <v>0</v>
      </c>
      <c r="J230" s="24"/>
      <c r="K230" s="40"/>
      <c r="L230" s="22">
        <f t="shared" si="36"/>
        <v>0</v>
      </c>
      <c r="M230" s="39">
        <f t="shared" si="30"/>
        <v>0</v>
      </c>
      <c r="N230" s="22">
        <f t="shared" si="37"/>
        <v>0</v>
      </c>
      <c r="O230" s="22">
        <f t="shared" si="39"/>
        <v>0</v>
      </c>
      <c r="P230" s="22">
        <f t="shared" si="38"/>
        <v>0</v>
      </c>
      <c r="Q230" s="13"/>
    </row>
    <row r="231" spans="1:17" x14ac:dyDescent="0.25">
      <c r="A231" s="26" t="str">
        <f t="shared" si="31"/>
        <v/>
      </c>
      <c r="B231" s="27" t="str">
        <f t="shared" si="32"/>
        <v/>
      </c>
      <c r="C231" s="22">
        <f t="shared" si="33"/>
        <v>0</v>
      </c>
      <c r="D231" s="22">
        <f t="shared" si="34"/>
        <v>0</v>
      </c>
      <c r="E231" s="22">
        <f t="shared" si="41"/>
        <v>0</v>
      </c>
      <c r="F231" s="29">
        <f t="shared" si="40"/>
        <v>5000</v>
      </c>
      <c r="G231" s="23"/>
      <c r="H231" s="22">
        <f t="shared" si="42"/>
        <v>0</v>
      </c>
      <c r="I231" s="22">
        <f t="shared" si="35"/>
        <v>0</v>
      </c>
      <c r="J231" s="24"/>
      <c r="K231" s="40"/>
      <c r="L231" s="22">
        <f t="shared" si="36"/>
        <v>0</v>
      </c>
      <c r="M231" s="39">
        <f t="shared" si="30"/>
        <v>0</v>
      </c>
      <c r="N231" s="22">
        <f t="shared" si="37"/>
        <v>0</v>
      </c>
      <c r="O231" s="22">
        <f t="shared" si="39"/>
        <v>0</v>
      </c>
      <c r="P231" s="22">
        <f t="shared" si="38"/>
        <v>0</v>
      </c>
      <c r="Q231" s="13"/>
    </row>
    <row r="232" spans="1:17" x14ac:dyDescent="0.25">
      <c r="A232" s="26" t="str">
        <f t="shared" si="31"/>
        <v/>
      </c>
      <c r="B232" s="27" t="str">
        <f t="shared" si="32"/>
        <v/>
      </c>
      <c r="C232" s="22">
        <f t="shared" si="33"/>
        <v>0</v>
      </c>
      <c r="D232" s="22">
        <f t="shared" si="34"/>
        <v>0</v>
      </c>
      <c r="E232" s="22">
        <f t="shared" si="41"/>
        <v>0</v>
      </c>
      <c r="F232" s="29">
        <f t="shared" si="40"/>
        <v>5000</v>
      </c>
      <c r="G232" s="23"/>
      <c r="H232" s="22">
        <f t="shared" si="42"/>
        <v>0</v>
      </c>
      <c r="I232" s="22">
        <f t="shared" si="35"/>
        <v>0</v>
      </c>
      <c r="J232" s="24"/>
      <c r="K232" s="40"/>
      <c r="L232" s="22">
        <f t="shared" si="36"/>
        <v>0</v>
      </c>
      <c r="M232" s="39">
        <f t="shared" si="30"/>
        <v>0</v>
      </c>
      <c r="N232" s="22">
        <f t="shared" si="37"/>
        <v>0</v>
      </c>
      <c r="O232" s="22">
        <f t="shared" si="39"/>
        <v>0</v>
      </c>
      <c r="P232" s="22">
        <f t="shared" si="38"/>
        <v>0</v>
      </c>
      <c r="Q232" s="13"/>
    </row>
    <row r="233" spans="1:17" x14ac:dyDescent="0.25">
      <c r="A233" s="26" t="str">
        <f t="shared" si="31"/>
        <v/>
      </c>
      <c r="B233" s="27" t="str">
        <f t="shared" si="32"/>
        <v/>
      </c>
      <c r="C233" s="22">
        <f t="shared" si="33"/>
        <v>0</v>
      </c>
      <c r="D233" s="22">
        <f t="shared" si="34"/>
        <v>0</v>
      </c>
      <c r="E233" s="22">
        <f t="shared" si="41"/>
        <v>0</v>
      </c>
      <c r="F233" s="29">
        <f t="shared" si="40"/>
        <v>5000</v>
      </c>
      <c r="G233" s="23"/>
      <c r="H233" s="22">
        <f t="shared" si="42"/>
        <v>0</v>
      </c>
      <c r="I233" s="22">
        <f t="shared" si="35"/>
        <v>0</v>
      </c>
      <c r="J233" s="24"/>
      <c r="K233" s="40"/>
      <c r="L233" s="22">
        <f t="shared" si="36"/>
        <v>0</v>
      </c>
      <c r="M233" s="39">
        <f t="shared" ref="M233:M296" si="43">IF(AND(H233&lt;=0,I233&lt;=0),0,SUM(H233:I233))</f>
        <v>0</v>
      </c>
      <c r="N233" s="22">
        <f t="shared" si="37"/>
        <v>0</v>
      </c>
      <c r="O233" s="22">
        <f t="shared" si="39"/>
        <v>0</v>
      </c>
      <c r="P233" s="22">
        <f t="shared" si="38"/>
        <v>0</v>
      </c>
      <c r="Q233" s="13"/>
    </row>
    <row r="234" spans="1:17" x14ac:dyDescent="0.25">
      <c r="A234" s="26" t="str">
        <f t="shared" si="31"/>
        <v/>
      </c>
      <c r="B234" s="27" t="str">
        <f t="shared" si="32"/>
        <v/>
      </c>
      <c r="C234" s="22">
        <f t="shared" si="33"/>
        <v>0</v>
      </c>
      <c r="D234" s="22">
        <f t="shared" si="34"/>
        <v>0</v>
      </c>
      <c r="E234" s="22">
        <f t="shared" si="41"/>
        <v>0</v>
      </c>
      <c r="F234" s="29">
        <f t="shared" si="40"/>
        <v>5000</v>
      </c>
      <c r="G234" s="23"/>
      <c r="H234" s="22">
        <f t="shared" si="42"/>
        <v>0</v>
      </c>
      <c r="I234" s="22">
        <f t="shared" si="35"/>
        <v>0</v>
      </c>
      <c r="J234" s="24"/>
      <c r="K234" s="40"/>
      <c r="L234" s="22">
        <f t="shared" si="36"/>
        <v>0</v>
      </c>
      <c r="M234" s="39">
        <f t="shared" si="43"/>
        <v>0</v>
      </c>
      <c r="N234" s="22">
        <f t="shared" si="37"/>
        <v>0</v>
      </c>
      <c r="O234" s="22">
        <f t="shared" si="39"/>
        <v>0</v>
      </c>
      <c r="P234" s="22">
        <f t="shared" si="38"/>
        <v>0</v>
      </c>
      <c r="Q234" s="13"/>
    </row>
    <row r="235" spans="1:17" x14ac:dyDescent="0.25">
      <c r="A235" s="26" t="str">
        <f t="shared" si="31"/>
        <v/>
      </c>
      <c r="B235" s="27" t="str">
        <f t="shared" si="32"/>
        <v/>
      </c>
      <c r="C235" s="22">
        <f t="shared" si="33"/>
        <v>0</v>
      </c>
      <c r="D235" s="22">
        <f t="shared" si="34"/>
        <v>0</v>
      </c>
      <c r="E235" s="22">
        <f t="shared" si="41"/>
        <v>0</v>
      </c>
      <c r="F235" s="29">
        <f t="shared" si="40"/>
        <v>5000</v>
      </c>
      <c r="G235" s="23"/>
      <c r="H235" s="22">
        <f t="shared" si="42"/>
        <v>0</v>
      </c>
      <c r="I235" s="22">
        <f t="shared" si="35"/>
        <v>0</v>
      </c>
      <c r="J235" s="24"/>
      <c r="K235" s="40"/>
      <c r="L235" s="22">
        <f t="shared" si="36"/>
        <v>0</v>
      </c>
      <c r="M235" s="39">
        <f t="shared" si="43"/>
        <v>0</v>
      </c>
      <c r="N235" s="22">
        <f t="shared" si="37"/>
        <v>0</v>
      </c>
      <c r="O235" s="22">
        <f t="shared" si="39"/>
        <v>0</v>
      </c>
      <c r="P235" s="22">
        <f t="shared" si="38"/>
        <v>0</v>
      </c>
      <c r="Q235" s="13"/>
    </row>
    <row r="236" spans="1:17" x14ac:dyDescent="0.25">
      <c r="A236" s="26" t="str">
        <f t="shared" si="31"/>
        <v/>
      </c>
      <c r="B236" s="27" t="str">
        <f t="shared" si="32"/>
        <v/>
      </c>
      <c r="C236" s="22">
        <f t="shared" si="33"/>
        <v>0</v>
      </c>
      <c r="D236" s="22">
        <f t="shared" si="34"/>
        <v>0</v>
      </c>
      <c r="E236" s="22">
        <f t="shared" si="41"/>
        <v>0</v>
      </c>
      <c r="F236" s="29">
        <f t="shared" si="40"/>
        <v>5000</v>
      </c>
      <c r="G236" s="23"/>
      <c r="H236" s="22">
        <f t="shared" si="42"/>
        <v>0</v>
      </c>
      <c r="I236" s="22">
        <f t="shared" si="35"/>
        <v>0</v>
      </c>
      <c r="J236" s="24"/>
      <c r="K236" s="40"/>
      <c r="L236" s="22">
        <f t="shared" si="36"/>
        <v>0</v>
      </c>
      <c r="M236" s="39">
        <f t="shared" si="43"/>
        <v>0</v>
      </c>
      <c r="N236" s="22">
        <f t="shared" si="37"/>
        <v>0</v>
      </c>
      <c r="O236" s="22">
        <f t="shared" si="39"/>
        <v>0</v>
      </c>
      <c r="P236" s="22">
        <f t="shared" si="38"/>
        <v>0</v>
      </c>
      <c r="Q236" s="13"/>
    </row>
    <row r="237" spans="1:17" x14ac:dyDescent="0.25">
      <c r="A237" s="26" t="str">
        <f t="shared" si="31"/>
        <v/>
      </c>
      <c r="B237" s="27" t="str">
        <f t="shared" si="32"/>
        <v/>
      </c>
      <c r="C237" s="22">
        <f t="shared" si="33"/>
        <v>0</v>
      </c>
      <c r="D237" s="22">
        <f t="shared" si="34"/>
        <v>0</v>
      </c>
      <c r="E237" s="22">
        <f t="shared" si="41"/>
        <v>0</v>
      </c>
      <c r="F237" s="29">
        <f t="shared" si="40"/>
        <v>5000</v>
      </c>
      <c r="G237" s="23"/>
      <c r="H237" s="22">
        <f t="shared" si="42"/>
        <v>0</v>
      </c>
      <c r="I237" s="22">
        <f t="shared" si="35"/>
        <v>0</v>
      </c>
      <c r="J237" s="24"/>
      <c r="K237" s="40"/>
      <c r="L237" s="22">
        <f t="shared" si="36"/>
        <v>0</v>
      </c>
      <c r="M237" s="39">
        <f t="shared" si="43"/>
        <v>0</v>
      </c>
      <c r="N237" s="22">
        <f t="shared" si="37"/>
        <v>0</v>
      </c>
      <c r="O237" s="22">
        <f t="shared" si="39"/>
        <v>0</v>
      </c>
      <c r="P237" s="22">
        <f t="shared" si="38"/>
        <v>0</v>
      </c>
      <c r="Q237" s="13"/>
    </row>
    <row r="238" spans="1:17" x14ac:dyDescent="0.25">
      <c r="A238" s="26" t="str">
        <f t="shared" si="31"/>
        <v/>
      </c>
      <c r="B238" s="27" t="str">
        <f t="shared" si="32"/>
        <v/>
      </c>
      <c r="C238" s="22">
        <f t="shared" si="33"/>
        <v>0</v>
      </c>
      <c r="D238" s="22">
        <f t="shared" si="34"/>
        <v>0</v>
      </c>
      <c r="E238" s="22">
        <f t="shared" si="41"/>
        <v>0</v>
      </c>
      <c r="F238" s="29">
        <f t="shared" si="40"/>
        <v>5000</v>
      </c>
      <c r="G238" s="23"/>
      <c r="H238" s="22">
        <f t="shared" si="42"/>
        <v>0</v>
      </c>
      <c r="I238" s="22">
        <f t="shared" si="35"/>
        <v>0</v>
      </c>
      <c r="J238" s="24"/>
      <c r="K238" s="40"/>
      <c r="L238" s="22">
        <f t="shared" si="36"/>
        <v>0</v>
      </c>
      <c r="M238" s="39">
        <f t="shared" si="43"/>
        <v>0</v>
      </c>
      <c r="N238" s="22">
        <f t="shared" si="37"/>
        <v>0</v>
      </c>
      <c r="O238" s="22">
        <f t="shared" si="39"/>
        <v>0</v>
      </c>
      <c r="P238" s="22">
        <f t="shared" si="38"/>
        <v>0</v>
      </c>
      <c r="Q238" s="13"/>
    </row>
    <row r="239" spans="1:17" x14ac:dyDescent="0.25">
      <c r="A239" s="26" t="str">
        <f t="shared" si="31"/>
        <v/>
      </c>
      <c r="B239" s="27" t="str">
        <f t="shared" si="32"/>
        <v/>
      </c>
      <c r="C239" s="22">
        <f t="shared" si="33"/>
        <v>0</v>
      </c>
      <c r="D239" s="22">
        <f t="shared" si="34"/>
        <v>0</v>
      </c>
      <c r="E239" s="22">
        <f t="shared" si="41"/>
        <v>0</v>
      </c>
      <c r="F239" s="29">
        <f t="shared" si="40"/>
        <v>5000</v>
      </c>
      <c r="G239" s="23"/>
      <c r="H239" s="22">
        <f t="shared" si="42"/>
        <v>0</v>
      </c>
      <c r="I239" s="22">
        <f t="shared" si="35"/>
        <v>0</v>
      </c>
      <c r="J239" s="24"/>
      <c r="K239" s="40"/>
      <c r="L239" s="22">
        <f t="shared" si="36"/>
        <v>0</v>
      </c>
      <c r="M239" s="39">
        <f t="shared" si="43"/>
        <v>0</v>
      </c>
      <c r="N239" s="22">
        <f t="shared" si="37"/>
        <v>0</v>
      </c>
      <c r="O239" s="22">
        <f t="shared" si="39"/>
        <v>0</v>
      </c>
      <c r="P239" s="22">
        <f t="shared" si="38"/>
        <v>0</v>
      </c>
      <c r="Q239" s="13"/>
    </row>
    <row r="240" spans="1:17" x14ac:dyDescent="0.25">
      <c r="A240" s="26" t="str">
        <f t="shared" si="31"/>
        <v/>
      </c>
      <c r="B240" s="27" t="str">
        <f t="shared" si="32"/>
        <v/>
      </c>
      <c r="C240" s="22">
        <f t="shared" si="33"/>
        <v>0</v>
      </c>
      <c r="D240" s="22">
        <f t="shared" si="34"/>
        <v>0</v>
      </c>
      <c r="E240" s="22">
        <f t="shared" si="41"/>
        <v>0</v>
      </c>
      <c r="F240" s="29">
        <f t="shared" si="40"/>
        <v>5000</v>
      </c>
      <c r="G240" s="23"/>
      <c r="H240" s="22">
        <f t="shared" si="42"/>
        <v>0</v>
      </c>
      <c r="I240" s="22">
        <f t="shared" si="35"/>
        <v>0</v>
      </c>
      <c r="J240" s="24"/>
      <c r="K240" s="40"/>
      <c r="L240" s="22">
        <f t="shared" si="36"/>
        <v>0</v>
      </c>
      <c r="M240" s="39">
        <f t="shared" si="43"/>
        <v>0</v>
      </c>
      <c r="N240" s="22">
        <f t="shared" si="37"/>
        <v>0</v>
      </c>
      <c r="O240" s="22">
        <f t="shared" si="39"/>
        <v>0</v>
      </c>
      <c r="P240" s="22">
        <f t="shared" si="38"/>
        <v>0</v>
      </c>
      <c r="Q240" s="13"/>
    </row>
    <row r="241" spans="1:17" x14ac:dyDescent="0.25">
      <c r="A241" s="26" t="str">
        <f t="shared" si="31"/>
        <v/>
      </c>
      <c r="B241" s="27" t="str">
        <f t="shared" si="32"/>
        <v/>
      </c>
      <c r="C241" s="22">
        <f t="shared" si="33"/>
        <v>0</v>
      </c>
      <c r="D241" s="22">
        <f t="shared" si="34"/>
        <v>0</v>
      </c>
      <c r="E241" s="22">
        <f t="shared" si="41"/>
        <v>0</v>
      </c>
      <c r="F241" s="29">
        <f t="shared" si="40"/>
        <v>5000</v>
      </c>
      <c r="G241" s="23"/>
      <c r="H241" s="22">
        <f t="shared" si="42"/>
        <v>0</v>
      </c>
      <c r="I241" s="22">
        <f t="shared" si="35"/>
        <v>0</v>
      </c>
      <c r="J241" s="24"/>
      <c r="K241" s="40"/>
      <c r="L241" s="22">
        <f t="shared" si="36"/>
        <v>0</v>
      </c>
      <c r="M241" s="39">
        <f t="shared" si="43"/>
        <v>0</v>
      </c>
      <c r="N241" s="22">
        <f t="shared" si="37"/>
        <v>0</v>
      </c>
      <c r="O241" s="22">
        <f t="shared" si="39"/>
        <v>0</v>
      </c>
      <c r="P241" s="22">
        <f t="shared" si="38"/>
        <v>0</v>
      </c>
      <c r="Q241" s="13"/>
    </row>
    <row r="242" spans="1:17" x14ac:dyDescent="0.25">
      <c r="A242" s="26" t="str">
        <f t="shared" si="31"/>
        <v/>
      </c>
      <c r="B242" s="27" t="str">
        <f t="shared" si="32"/>
        <v/>
      </c>
      <c r="C242" s="22">
        <f t="shared" si="33"/>
        <v>0</v>
      </c>
      <c r="D242" s="22">
        <f t="shared" si="34"/>
        <v>0</v>
      </c>
      <c r="E242" s="22">
        <f t="shared" si="41"/>
        <v>0</v>
      </c>
      <c r="F242" s="29">
        <f t="shared" si="40"/>
        <v>5000</v>
      </c>
      <c r="G242" s="23"/>
      <c r="H242" s="22">
        <f t="shared" si="42"/>
        <v>0</v>
      </c>
      <c r="I242" s="22">
        <f t="shared" si="35"/>
        <v>0</v>
      </c>
      <c r="J242" s="24"/>
      <c r="K242" s="40"/>
      <c r="L242" s="22">
        <f t="shared" si="36"/>
        <v>0</v>
      </c>
      <c r="M242" s="39">
        <f t="shared" si="43"/>
        <v>0</v>
      </c>
      <c r="N242" s="22">
        <f t="shared" si="37"/>
        <v>0</v>
      </c>
      <c r="O242" s="22">
        <f t="shared" si="39"/>
        <v>0</v>
      </c>
      <c r="P242" s="22">
        <f t="shared" si="38"/>
        <v>0</v>
      </c>
      <c r="Q242" s="13"/>
    </row>
    <row r="243" spans="1:17" x14ac:dyDescent="0.25">
      <c r="A243" s="26" t="str">
        <f t="shared" si="31"/>
        <v/>
      </c>
      <c r="B243" s="27" t="str">
        <f t="shared" si="32"/>
        <v/>
      </c>
      <c r="C243" s="22">
        <f t="shared" si="33"/>
        <v>0</v>
      </c>
      <c r="D243" s="22">
        <f t="shared" si="34"/>
        <v>0</v>
      </c>
      <c r="E243" s="22">
        <f t="shared" si="41"/>
        <v>0</v>
      </c>
      <c r="F243" s="29">
        <f t="shared" si="40"/>
        <v>5000</v>
      </c>
      <c r="G243" s="23"/>
      <c r="H243" s="22">
        <f t="shared" si="42"/>
        <v>0</v>
      </c>
      <c r="I243" s="22">
        <f t="shared" si="35"/>
        <v>0</v>
      </c>
      <c r="J243" s="24"/>
      <c r="K243" s="40"/>
      <c r="L243" s="22">
        <f t="shared" si="36"/>
        <v>0</v>
      </c>
      <c r="M243" s="39">
        <f t="shared" si="43"/>
        <v>0</v>
      </c>
      <c r="N243" s="22">
        <f t="shared" si="37"/>
        <v>0</v>
      </c>
      <c r="O243" s="22">
        <f t="shared" si="39"/>
        <v>0</v>
      </c>
      <c r="P243" s="22">
        <f t="shared" si="38"/>
        <v>0</v>
      </c>
      <c r="Q243" s="13"/>
    </row>
    <row r="244" spans="1:17" x14ac:dyDescent="0.25">
      <c r="A244" s="26" t="str">
        <f t="shared" si="31"/>
        <v/>
      </c>
      <c r="B244" s="27" t="str">
        <f t="shared" si="32"/>
        <v/>
      </c>
      <c r="C244" s="22">
        <f t="shared" si="33"/>
        <v>0</v>
      </c>
      <c r="D244" s="22">
        <f t="shared" si="34"/>
        <v>0</v>
      </c>
      <c r="E244" s="22">
        <f t="shared" si="41"/>
        <v>0</v>
      </c>
      <c r="F244" s="29">
        <f t="shared" si="40"/>
        <v>5000</v>
      </c>
      <c r="G244" s="23"/>
      <c r="H244" s="22">
        <f t="shared" si="42"/>
        <v>0</v>
      </c>
      <c r="I244" s="22">
        <f t="shared" si="35"/>
        <v>0</v>
      </c>
      <c r="J244" s="24"/>
      <c r="K244" s="40"/>
      <c r="L244" s="22">
        <f t="shared" si="36"/>
        <v>0</v>
      </c>
      <c r="M244" s="39">
        <f t="shared" si="43"/>
        <v>0</v>
      </c>
      <c r="N244" s="22">
        <f t="shared" si="37"/>
        <v>0</v>
      </c>
      <c r="O244" s="22">
        <f t="shared" si="39"/>
        <v>0</v>
      </c>
      <c r="P244" s="22">
        <f t="shared" si="38"/>
        <v>0</v>
      </c>
      <c r="Q244" s="13"/>
    </row>
    <row r="245" spans="1:17" x14ac:dyDescent="0.25">
      <c r="A245" s="26" t="str">
        <f t="shared" si="31"/>
        <v/>
      </c>
      <c r="B245" s="27" t="str">
        <f t="shared" si="32"/>
        <v/>
      </c>
      <c r="C245" s="22">
        <f t="shared" si="33"/>
        <v>0</v>
      </c>
      <c r="D245" s="22">
        <f t="shared" si="34"/>
        <v>0</v>
      </c>
      <c r="E245" s="22">
        <f t="shared" si="41"/>
        <v>0</v>
      </c>
      <c r="F245" s="29">
        <f t="shared" si="40"/>
        <v>5000</v>
      </c>
      <c r="G245" s="23"/>
      <c r="H245" s="22">
        <f t="shared" si="42"/>
        <v>0</v>
      </c>
      <c r="I245" s="22">
        <f t="shared" si="35"/>
        <v>0</v>
      </c>
      <c r="J245" s="24"/>
      <c r="K245" s="40"/>
      <c r="L245" s="22">
        <f t="shared" si="36"/>
        <v>0</v>
      </c>
      <c r="M245" s="39">
        <f t="shared" si="43"/>
        <v>0</v>
      </c>
      <c r="N245" s="22">
        <f t="shared" si="37"/>
        <v>0</v>
      </c>
      <c r="O245" s="22">
        <f t="shared" si="39"/>
        <v>0</v>
      </c>
      <c r="P245" s="22">
        <f t="shared" si="38"/>
        <v>0</v>
      </c>
      <c r="Q245" s="13"/>
    </row>
    <row r="246" spans="1:17" x14ac:dyDescent="0.25">
      <c r="A246" s="26" t="str">
        <f t="shared" si="31"/>
        <v/>
      </c>
      <c r="B246" s="27" t="str">
        <f t="shared" si="32"/>
        <v/>
      </c>
      <c r="C246" s="22">
        <f t="shared" si="33"/>
        <v>0</v>
      </c>
      <c r="D246" s="22">
        <f t="shared" si="34"/>
        <v>0</v>
      </c>
      <c r="E246" s="22">
        <f t="shared" si="41"/>
        <v>0</v>
      </c>
      <c r="F246" s="29">
        <f t="shared" si="40"/>
        <v>5000</v>
      </c>
      <c r="G246" s="23"/>
      <c r="H246" s="22">
        <f t="shared" si="42"/>
        <v>0</v>
      </c>
      <c r="I246" s="22">
        <f t="shared" si="35"/>
        <v>0</v>
      </c>
      <c r="J246" s="24"/>
      <c r="K246" s="40"/>
      <c r="L246" s="22">
        <f t="shared" si="36"/>
        <v>0</v>
      </c>
      <c r="M246" s="39">
        <f t="shared" si="43"/>
        <v>0</v>
      </c>
      <c r="N246" s="22">
        <f t="shared" si="37"/>
        <v>0</v>
      </c>
      <c r="O246" s="22">
        <f t="shared" si="39"/>
        <v>0</v>
      </c>
      <c r="P246" s="22">
        <f t="shared" si="38"/>
        <v>0</v>
      </c>
      <c r="Q246" s="13"/>
    </row>
    <row r="247" spans="1:17" x14ac:dyDescent="0.25">
      <c r="A247" s="26" t="str">
        <f t="shared" si="31"/>
        <v/>
      </c>
      <c r="B247" s="27" t="str">
        <f t="shared" si="32"/>
        <v/>
      </c>
      <c r="C247" s="22">
        <f t="shared" si="33"/>
        <v>0</v>
      </c>
      <c r="D247" s="22">
        <f t="shared" si="34"/>
        <v>0</v>
      </c>
      <c r="E247" s="22">
        <f t="shared" si="41"/>
        <v>0</v>
      </c>
      <c r="F247" s="29">
        <f t="shared" si="40"/>
        <v>5000</v>
      </c>
      <c r="G247" s="23"/>
      <c r="H247" s="22">
        <f t="shared" si="42"/>
        <v>0</v>
      </c>
      <c r="I247" s="22">
        <f t="shared" si="35"/>
        <v>0</v>
      </c>
      <c r="J247" s="24"/>
      <c r="K247" s="40"/>
      <c r="L247" s="22">
        <f t="shared" si="36"/>
        <v>0</v>
      </c>
      <c r="M247" s="39">
        <f t="shared" si="43"/>
        <v>0</v>
      </c>
      <c r="N247" s="22">
        <f t="shared" si="37"/>
        <v>0</v>
      </c>
      <c r="O247" s="22">
        <f t="shared" si="39"/>
        <v>0</v>
      </c>
      <c r="P247" s="22">
        <f t="shared" si="38"/>
        <v>0</v>
      </c>
      <c r="Q247" s="13"/>
    </row>
    <row r="248" spans="1:17" x14ac:dyDescent="0.25">
      <c r="A248" s="26" t="str">
        <f t="shared" si="31"/>
        <v/>
      </c>
      <c r="B248" s="27" t="str">
        <f t="shared" si="32"/>
        <v/>
      </c>
      <c r="C248" s="22">
        <f t="shared" si="33"/>
        <v>0</v>
      </c>
      <c r="D248" s="22">
        <f t="shared" si="34"/>
        <v>0</v>
      </c>
      <c r="E248" s="22">
        <f t="shared" si="41"/>
        <v>0</v>
      </c>
      <c r="F248" s="29">
        <f t="shared" si="40"/>
        <v>5000</v>
      </c>
      <c r="G248" s="23"/>
      <c r="H248" s="22">
        <f t="shared" si="42"/>
        <v>0</v>
      </c>
      <c r="I248" s="22">
        <f t="shared" si="35"/>
        <v>0</v>
      </c>
      <c r="J248" s="24"/>
      <c r="K248" s="40"/>
      <c r="L248" s="22">
        <f t="shared" si="36"/>
        <v>0</v>
      </c>
      <c r="M248" s="39">
        <f t="shared" si="43"/>
        <v>0</v>
      </c>
      <c r="N248" s="22">
        <f t="shared" si="37"/>
        <v>0</v>
      </c>
      <c r="O248" s="22">
        <f t="shared" si="39"/>
        <v>0</v>
      </c>
      <c r="P248" s="22">
        <f t="shared" si="38"/>
        <v>0</v>
      </c>
      <c r="Q248" s="13"/>
    </row>
    <row r="249" spans="1:17" x14ac:dyDescent="0.25">
      <c r="A249" s="26" t="str">
        <f t="shared" si="31"/>
        <v/>
      </c>
      <c r="B249" s="27" t="str">
        <f t="shared" si="32"/>
        <v/>
      </c>
      <c r="C249" s="22">
        <f t="shared" si="33"/>
        <v>0</v>
      </c>
      <c r="D249" s="22">
        <f t="shared" si="34"/>
        <v>0</v>
      </c>
      <c r="E249" s="22">
        <f t="shared" si="41"/>
        <v>0</v>
      </c>
      <c r="F249" s="29">
        <f t="shared" si="40"/>
        <v>5000</v>
      </c>
      <c r="G249" s="23"/>
      <c r="H249" s="22">
        <f t="shared" si="42"/>
        <v>0</v>
      </c>
      <c r="I249" s="22">
        <f t="shared" si="35"/>
        <v>0</v>
      </c>
      <c r="J249" s="24"/>
      <c r="K249" s="40"/>
      <c r="L249" s="22">
        <f t="shared" si="36"/>
        <v>0</v>
      </c>
      <c r="M249" s="39">
        <f t="shared" si="43"/>
        <v>0</v>
      </c>
      <c r="N249" s="22">
        <f t="shared" si="37"/>
        <v>0</v>
      </c>
      <c r="O249" s="22">
        <f t="shared" si="39"/>
        <v>0</v>
      </c>
      <c r="P249" s="22">
        <f t="shared" si="38"/>
        <v>0</v>
      </c>
      <c r="Q249" s="13"/>
    </row>
    <row r="250" spans="1:17" x14ac:dyDescent="0.25">
      <c r="A250" s="26" t="str">
        <f t="shared" ref="A250:A313" si="44">IF(((E249+H249+I249)-P249)&gt;0.01,A249+1,"")</f>
        <v/>
      </c>
      <c r="B250" s="27" t="str">
        <f t="shared" ref="B250:B313" si="45">IF(((E249+H249+I249)-P249)&gt;0.01,IF(ISBLANK($D$8),"",DATE(YEAR($D$8),MONTH($D$8)+(ROW(B250)-ROW($B$57)),DAY($D$8))),"")</f>
        <v/>
      </c>
      <c r="C250" s="22">
        <f t="shared" ref="C250:C313" si="46">IF(C249+IF(PPI=TRUE,O249,0)-IF(L249="",0,(P249-M249)*(1-$D$22))&lt;0,0,C249+IF(PPI=TRUE,O249,0)-IF(L249="",0,(P249-M249)*(1-$D$22)))</f>
        <v>0</v>
      </c>
      <c r="D250" s="22">
        <f t="shared" ref="D250:D313" si="47">D249-IF(L249="",0,(P249-M249)*$D$22)+IF(C249+IF(PPI=TRUE,O249,0)-IF(L249="",0,(P249-M249)*(1-$D$22))&lt;0,C249+IF(PPI=TRUE,O249,0)-IF(L249="",0,(P249-M249)*(1-$D$22)),0)</f>
        <v>0</v>
      </c>
      <c r="E250" s="22">
        <f t="shared" si="41"/>
        <v>0</v>
      </c>
      <c r="F250" s="29">
        <f t="shared" si="40"/>
        <v>5000</v>
      </c>
      <c r="G250" s="23"/>
      <c r="H250" s="22">
        <f t="shared" si="42"/>
        <v>0</v>
      </c>
      <c r="I250" s="22">
        <f t="shared" ref="I250:I313" si="48">IF(D250&lt;0,"",IF(ISBLANK($D$14),"",D250*($D$20/12)))</f>
        <v>0</v>
      </c>
      <c r="J250" s="24"/>
      <c r="K250" s="40"/>
      <c r="L250" s="22">
        <f t="shared" ref="L250:L313" si="49">IF(E250&gt;0,P250-M250-IF(PPI=TRUE,0,O250),0)</f>
        <v>0</v>
      </c>
      <c r="M250" s="39">
        <f t="shared" si="43"/>
        <v>0</v>
      </c>
      <c r="N250" s="22">
        <f t="shared" ref="N250:N313" si="50">IF(E250&gt;=0.01,IF(Pay=1,0,IF(ISBLANK($D$28),0,IF(E250&lt;$D$28+E250*$D$24,E250-E250*$D$24,$D$28))),0)</f>
        <v>0</v>
      </c>
      <c r="O250" s="22">
        <f t="shared" si="39"/>
        <v>0</v>
      </c>
      <c r="P250" s="22">
        <f t="shared" ref="P250:P313" si="51">IF(E250&gt;0,SUM(IF(E250&lt;$D$30,E250+M250,IF(Minimum+IF(Pay=1,0,M250)+IF(PPI=TRUE,0,O250)+N250&gt;$D$30,SUM(Minimum,IF(Pay=1,0,M250),N250,IF(PPI=TRUE,0,O250)),$D$30))),0)</f>
        <v>0</v>
      </c>
      <c r="Q250" s="13"/>
    </row>
    <row r="251" spans="1:17" x14ac:dyDescent="0.25">
      <c r="A251" s="26" t="str">
        <f t="shared" si="44"/>
        <v/>
      </c>
      <c r="B251" s="27" t="str">
        <f t="shared" si="45"/>
        <v/>
      </c>
      <c r="C251" s="22">
        <f t="shared" si="46"/>
        <v>0</v>
      </c>
      <c r="D251" s="22">
        <f t="shared" si="47"/>
        <v>0</v>
      </c>
      <c r="E251" s="22">
        <f t="shared" si="41"/>
        <v>0</v>
      </c>
      <c r="F251" s="29">
        <f t="shared" si="40"/>
        <v>5000</v>
      </c>
      <c r="G251" s="23"/>
      <c r="H251" s="22">
        <f t="shared" si="42"/>
        <v>0</v>
      </c>
      <c r="I251" s="22">
        <f t="shared" si="48"/>
        <v>0</v>
      </c>
      <c r="J251" s="24"/>
      <c r="K251" s="40"/>
      <c r="L251" s="22">
        <f t="shared" si="49"/>
        <v>0</v>
      </c>
      <c r="M251" s="39">
        <f t="shared" si="43"/>
        <v>0</v>
      </c>
      <c r="N251" s="22">
        <f t="shared" si="50"/>
        <v>0</v>
      </c>
      <c r="O251" s="22">
        <f t="shared" ref="O251:O314" si="52">IF(E251&gt;=0.01,IF(ISBLANK($D$32),0,E251*$D$32),0)</f>
        <v>0</v>
      </c>
      <c r="P251" s="22">
        <f t="shared" si="51"/>
        <v>0</v>
      </c>
      <c r="Q251" s="13"/>
    </row>
    <row r="252" spans="1:17" x14ac:dyDescent="0.25">
      <c r="A252" s="26" t="str">
        <f t="shared" si="44"/>
        <v/>
      </c>
      <c r="B252" s="27" t="str">
        <f t="shared" si="45"/>
        <v/>
      </c>
      <c r="C252" s="22">
        <f t="shared" si="46"/>
        <v>0</v>
      </c>
      <c r="D252" s="22">
        <f t="shared" si="47"/>
        <v>0</v>
      </c>
      <c r="E252" s="22">
        <f t="shared" si="41"/>
        <v>0</v>
      </c>
      <c r="F252" s="29">
        <f t="shared" si="40"/>
        <v>5000</v>
      </c>
      <c r="G252" s="23"/>
      <c r="H252" s="22">
        <f t="shared" si="42"/>
        <v>0</v>
      </c>
      <c r="I252" s="22">
        <f t="shared" si="48"/>
        <v>0</v>
      </c>
      <c r="J252" s="24"/>
      <c r="K252" s="40"/>
      <c r="L252" s="22">
        <f t="shared" si="49"/>
        <v>0</v>
      </c>
      <c r="M252" s="39">
        <f t="shared" si="43"/>
        <v>0</v>
      </c>
      <c r="N252" s="22">
        <f t="shared" si="50"/>
        <v>0</v>
      </c>
      <c r="O252" s="22">
        <f t="shared" si="52"/>
        <v>0</v>
      </c>
      <c r="P252" s="22">
        <f t="shared" si="51"/>
        <v>0</v>
      </c>
      <c r="Q252" s="13"/>
    </row>
    <row r="253" spans="1:17" x14ac:dyDescent="0.25">
      <c r="A253" s="26" t="str">
        <f t="shared" si="44"/>
        <v/>
      </c>
      <c r="B253" s="27" t="str">
        <f t="shared" si="45"/>
        <v/>
      </c>
      <c r="C253" s="22">
        <f t="shared" si="46"/>
        <v>0</v>
      </c>
      <c r="D253" s="22">
        <f t="shared" si="47"/>
        <v>0</v>
      </c>
      <c r="E253" s="22">
        <f t="shared" si="41"/>
        <v>0</v>
      </c>
      <c r="F253" s="29">
        <f t="shared" ref="F253:F316" si="53">IF(ISBLANK($D$10),"",$D$10-E253)</f>
        <v>5000</v>
      </c>
      <c r="G253" s="23"/>
      <c r="H253" s="22">
        <f t="shared" si="42"/>
        <v>0</v>
      </c>
      <c r="I253" s="22">
        <f t="shared" si="48"/>
        <v>0</v>
      </c>
      <c r="J253" s="24"/>
      <c r="K253" s="40"/>
      <c r="L253" s="22">
        <f t="shared" si="49"/>
        <v>0</v>
      </c>
      <c r="M253" s="39">
        <f t="shared" si="43"/>
        <v>0</v>
      </c>
      <c r="N253" s="22">
        <f t="shared" si="50"/>
        <v>0</v>
      </c>
      <c r="O253" s="22">
        <f t="shared" si="52"/>
        <v>0</v>
      </c>
      <c r="P253" s="22">
        <f t="shared" si="51"/>
        <v>0</v>
      </c>
      <c r="Q253" s="13"/>
    </row>
    <row r="254" spans="1:17" x14ac:dyDescent="0.25">
      <c r="A254" s="26" t="str">
        <f t="shared" si="44"/>
        <v/>
      </c>
      <c r="B254" s="27" t="str">
        <f t="shared" si="45"/>
        <v/>
      </c>
      <c r="C254" s="22">
        <f t="shared" si="46"/>
        <v>0</v>
      </c>
      <c r="D254" s="22">
        <f t="shared" si="47"/>
        <v>0</v>
      </c>
      <c r="E254" s="22">
        <f t="shared" si="41"/>
        <v>0</v>
      </c>
      <c r="F254" s="29">
        <f t="shared" si="53"/>
        <v>5000</v>
      </c>
      <c r="G254" s="23"/>
      <c r="H254" s="22">
        <f t="shared" si="42"/>
        <v>0</v>
      </c>
      <c r="I254" s="22">
        <f t="shared" si="48"/>
        <v>0</v>
      </c>
      <c r="J254" s="24"/>
      <c r="K254" s="40"/>
      <c r="L254" s="22">
        <f t="shared" si="49"/>
        <v>0</v>
      </c>
      <c r="M254" s="39">
        <f t="shared" si="43"/>
        <v>0</v>
      </c>
      <c r="N254" s="22">
        <f t="shared" si="50"/>
        <v>0</v>
      </c>
      <c r="O254" s="22">
        <f t="shared" si="52"/>
        <v>0</v>
      </c>
      <c r="P254" s="22">
        <f t="shared" si="51"/>
        <v>0</v>
      </c>
      <c r="Q254" s="13"/>
    </row>
    <row r="255" spans="1:17" x14ac:dyDescent="0.25">
      <c r="A255" s="26" t="str">
        <f t="shared" si="44"/>
        <v/>
      </c>
      <c r="B255" s="27" t="str">
        <f t="shared" si="45"/>
        <v/>
      </c>
      <c r="C255" s="22">
        <f t="shared" si="46"/>
        <v>0</v>
      </c>
      <c r="D255" s="22">
        <f t="shared" si="47"/>
        <v>0</v>
      </c>
      <c r="E255" s="22">
        <f t="shared" si="41"/>
        <v>0</v>
      </c>
      <c r="F255" s="29">
        <f t="shared" si="53"/>
        <v>5000</v>
      </c>
      <c r="G255" s="23"/>
      <c r="H255" s="22">
        <f t="shared" si="42"/>
        <v>0</v>
      </c>
      <c r="I255" s="22">
        <f t="shared" si="48"/>
        <v>0</v>
      </c>
      <c r="J255" s="24"/>
      <c r="K255" s="40"/>
      <c r="L255" s="22">
        <f t="shared" si="49"/>
        <v>0</v>
      </c>
      <c r="M255" s="39">
        <f t="shared" si="43"/>
        <v>0</v>
      </c>
      <c r="N255" s="22">
        <f t="shared" si="50"/>
        <v>0</v>
      </c>
      <c r="O255" s="22">
        <f t="shared" si="52"/>
        <v>0</v>
      </c>
      <c r="P255" s="22">
        <f t="shared" si="51"/>
        <v>0</v>
      </c>
      <c r="Q255" s="13"/>
    </row>
    <row r="256" spans="1:17" x14ac:dyDescent="0.25">
      <c r="A256" s="26" t="str">
        <f t="shared" si="44"/>
        <v/>
      </c>
      <c r="B256" s="27" t="str">
        <f t="shared" si="45"/>
        <v/>
      </c>
      <c r="C256" s="22">
        <f t="shared" si="46"/>
        <v>0</v>
      </c>
      <c r="D256" s="22">
        <f t="shared" si="47"/>
        <v>0</v>
      </c>
      <c r="E256" s="22">
        <f t="shared" si="41"/>
        <v>0</v>
      </c>
      <c r="F256" s="29">
        <f t="shared" si="53"/>
        <v>5000</v>
      </c>
      <c r="G256" s="23"/>
      <c r="H256" s="22">
        <f t="shared" si="42"/>
        <v>0</v>
      </c>
      <c r="I256" s="22">
        <f t="shared" si="48"/>
        <v>0</v>
      </c>
      <c r="J256" s="24"/>
      <c r="K256" s="40"/>
      <c r="L256" s="22">
        <f t="shared" si="49"/>
        <v>0</v>
      </c>
      <c r="M256" s="39">
        <f t="shared" si="43"/>
        <v>0</v>
      </c>
      <c r="N256" s="22">
        <f t="shared" si="50"/>
        <v>0</v>
      </c>
      <c r="O256" s="22">
        <f t="shared" si="52"/>
        <v>0</v>
      </c>
      <c r="P256" s="22">
        <f t="shared" si="51"/>
        <v>0</v>
      </c>
      <c r="Q256" s="13"/>
    </row>
    <row r="257" spans="1:17" x14ac:dyDescent="0.25">
      <c r="A257" s="26" t="str">
        <f t="shared" si="44"/>
        <v/>
      </c>
      <c r="B257" s="27" t="str">
        <f t="shared" si="45"/>
        <v/>
      </c>
      <c r="C257" s="22">
        <f t="shared" si="46"/>
        <v>0</v>
      </c>
      <c r="D257" s="22">
        <f t="shared" si="47"/>
        <v>0</v>
      </c>
      <c r="E257" s="22">
        <f t="shared" ref="E257:E320" si="54">IF(C257&lt;0,"",SUM(C257:D257))</f>
        <v>0</v>
      </c>
      <c r="F257" s="29">
        <f t="shared" si="53"/>
        <v>5000</v>
      </c>
      <c r="G257" s="23"/>
      <c r="H257" s="22">
        <f t="shared" si="42"/>
        <v>0</v>
      </c>
      <c r="I257" s="22">
        <f t="shared" si="48"/>
        <v>0</v>
      </c>
      <c r="J257" s="24"/>
      <c r="K257" s="40"/>
      <c r="L257" s="22">
        <f t="shared" si="49"/>
        <v>0</v>
      </c>
      <c r="M257" s="39">
        <f t="shared" si="43"/>
        <v>0</v>
      </c>
      <c r="N257" s="22">
        <f t="shared" si="50"/>
        <v>0</v>
      </c>
      <c r="O257" s="22">
        <f t="shared" si="52"/>
        <v>0</v>
      </c>
      <c r="P257" s="22">
        <f t="shared" si="51"/>
        <v>0</v>
      </c>
      <c r="Q257" s="13"/>
    </row>
    <row r="258" spans="1:17" x14ac:dyDescent="0.25">
      <c r="A258" s="26" t="str">
        <f t="shared" si="44"/>
        <v/>
      </c>
      <c r="B258" s="27" t="str">
        <f t="shared" si="45"/>
        <v/>
      </c>
      <c r="C258" s="22">
        <f t="shared" si="46"/>
        <v>0</v>
      </c>
      <c r="D258" s="22">
        <f t="shared" si="47"/>
        <v>0</v>
      </c>
      <c r="E258" s="22">
        <f t="shared" si="54"/>
        <v>0</v>
      </c>
      <c r="F258" s="29">
        <f t="shared" si="53"/>
        <v>5000</v>
      </c>
      <c r="G258" s="23"/>
      <c r="H258" s="22">
        <f t="shared" si="42"/>
        <v>0</v>
      </c>
      <c r="I258" s="22">
        <f t="shared" si="48"/>
        <v>0</v>
      </c>
      <c r="J258" s="24"/>
      <c r="K258" s="40"/>
      <c r="L258" s="22">
        <f t="shared" si="49"/>
        <v>0</v>
      </c>
      <c r="M258" s="39">
        <f t="shared" si="43"/>
        <v>0</v>
      </c>
      <c r="N258" s="22">
        <f t="shared" si="50"/>
        <v>0</v>
      </c>
      <c r="O258" s="22">
        <f t="shared" si="52"/>
        <v>0</v>
      </c>
      <c r="P258" s="22">
        <f t="shared" si="51"/>
        <v>0</v>
      </c>
      <c r="Q258" s="13"/>
    </row>
    <row r="259" spans="1:17" x14ac:dyDescent="0.25">
      <c r="A259" s="26" t="str">
        <f t="shared" si="44"/>
        <v/>
      </c>
      <c r="B259" s="27" t="str">
        <f t="shared" si="45"/>
        <v/>
      </c>
      <c r="C259" s="22">
        <f t="shared" si="46"/>
        <v>0</v>
      </c>
      <c r="D259" s="22">
        <f t="shared" si="47"/>
        <v>0</v>
      </c>
      <c r="E259" s="22">
        <f t="shared" si="54"/>
        <v>0</v>
      </c>
      <c r="F259" s="29">
        <f t="shared" si="53"/>
        <v>5000</v>
      </c>
      <c r="G259" s="23"/>
      <c r="H259" s="22">
        <f t="shared" si="42"/>
        <v>0</v>
      </c>
      <c r="I259" s="22">
        <f t="shared" si="48"/>
        <v>0</v>
      </c>
      <c r="J259" s="24"/>
      <c r="K259" s="40"/>
      <c r="L259" s="22">
        <f t="shared" si="49"/>
        <v>0</v>
      </c>
      <c r="M259" s="39">
        <f t="shared" si="43"/>
        <v>0</v>
      </c>
      <c r="N259" s="22">
        <f t="shared" si="50"/>
        <v>0</v>
      </c>
      <c r="O259" s="22">
        <f t="shared" si="52"/>
        <v>0</v>
      </c>
      <c r="P259" s="22">
        <f t="shared" si="51"/>
        <v>0</v>
      </c>
      <c r="Q259" s="13"/>
    </row>
    <row r="260" spans="1:17" x14ac:dyDescent="0.25">
      <c r="A260" s="26" t="str">
        <f t="shared" si="44"/>
        <v/>
      </c>
      <c r="B260" s="27" t="str">
        <f t="shared" si="45"/>
        <v/>
      </c>
      <c r="C260" s="22">
        <f t="shared" si="46"/>
        <v>0</v>
      </c>
      <c r="D260" s="22">
        <f t="shared" si="47"/>
        <v>0</v>
      </c>
      <c r="E260" s="22">
        <f t="shared" si="54"/>
        <v>0</v>
      </c>
      <c r="F260" s="29">
        <f t="shared" si="53"/>
        <v>5000</v>
      </c>
      <c r="G260" s="23"/>
      <c r="H260" s="22">
        <f t="shared" si="42"/>
        <v>0</v>
      </c>
      <c r="I260" s="22">
        <f t="shared" si="48"/>
        <v>0</v>
      </c>
      <c r="J260" s="24"/>
      <c r="K260" s="40"/>
      <c r="L260" s="22">
        <f t="shared" si="49"/>
        <v>0</v>
      </c>
      <c r="M260" s="39">
        <f t="shared" si="43"/>
        <v>0</v>
      </c>
      <c r="N260" s="22">
        <f t="shared" si="50"/>
        <v>0</v>
      </c>
      <c r="O260" s="22">
        <f t="shared" si="52"/>
        <v>0</v>
      </c>
      <c r="P260" s="22">
        <f t="shared" si="51"/>
        <v>0</v>
      </c>
      <c r="Q260" s="13"/>
    </row>
    <row r="261" spans="1:17" x14ac:dyDescent="0.25">
      <c r="A261" s="26" t="str">
        <f t="shared" si="44"/>
        <v/>
      </c>
      <c r="B261" s="27" t="str">
        <f t="shared" si="45"/>
        <v/>
      </c>
      <c r="C261" s="22">
        <f t="shared" si="46"/>
        <v>0</v>
      </c>
      <c r="D261" s="22">
        <f t="shared" si="47"/>
        <v>0</v>
      </c>
      <c r="E261" s="22">
        <f t="shared" si="54"/>
        <v>0</v>
      </c>
      <c r="F261" s="29">
        <f t="shared" si="53"/>
        <v>5000</v>
      </c>
      <c r="G261" s="23"/>
      <c r="H261" s="22">
        <f t="shared" si="42"/>
        <v>0</v>
      </c>
      <c r="I261" s="22">
        <f t="shared" si="48"/>
        <v>0</v>
      </c>
      <c r="J261" s="24"/>
      <c r="K261" s="40"/>
      <c r="L261" s="22">
        <f t="shared" si="49"/>
        <v>0</v>
      </c>
      <c r="M261" s="39">
        <f t="shared" si="43"/>
        <v>0</v>
      </c>
      <c r="N261" s="22">
        <f t="shared" si="50"/>
        <v>0</v>
      </c>
      <c r="O261" s="22">
        <f t="shared" si="52"/>
        <v>0</v>
      </c>
      <c r="P261" s="22">
        <f t="shared" si="51"/>
        <v>0</v>
      </c>
      <c r="Q261" s="13"/>
    </row>
    <row r="262" spans="1:17" x14ac:dyDescent="0.25">
      <c r="A262" s="26" t="str">
        <f t="shared" si="44"/>
        <v/>
      </c>
      <c r="B262" s="27" t="str">
        <f t="shared" si="45"/>
        <v/>
      </c>
      <c r="C262" s="22">
        <f t="shared" si="46"/>
        <v>0</v>
      </c>
      <c r="D262" s="22">
        <f t="shared" si="47"/>
        <v>0</v>
      </c>
      <c r="E262" s="22">
        <f t="shared" si="54"/>
        <v>0</v>
      </c>
      <c r="F262" s="29">
        <f t="shared" si="53"/>
        <v>5000</v>
      </c>
      <c r="G262" s="23"/>
      <c r="H262" s="22">
        <f t="shared" si="42"/>
        <v>0</v>
      </c>
      <c r="I262" s="22">
        <f t="shared" si="48"/>
        <v>0</v>
      </c>
      <c r="J262" s="24"/>
      <c r="K262" s="40"/>
      <c r="L262" s="22">
        <f t="shared" si="49"/>
        <v>0</v>
      </c>
      <c r="M262" s="39">
        <f t="shared" si="43"/>
        <v>0</v>
      </c>
      <c r="N262" s="22">
        <f t="shared" si="50"/>
        <v>0</v>
      </c>
      <c r="O262" s="22">
        <f t="shared" si="52"/>
        <v>0</v>
      </c>
      <c r="P262" s="22">
        <f t="shared" si="51"/>
        <v>0</v>
      </c>
      <c r="Q262" s="13"/>
    </row>
    <row r="263" spans="1:17" x14ac:dyDescent="0.25">
      <c r="A263" s="26" t="str">
        <f t="shared" si="44"/>
        <v/>
      </c>
      <c r="B263" s="27" t="str">
        <f t="shared" si="45"/>
        <v/>
      </c>
      <c r="C263" s="22">
        <f t="shared" si="46"/>
        <v>0</v>
      </c>
      <c r="D263" s="22">
        <f t="shared" si="47"/>
        <v>0</v>
      </c>
      <c r="E263" s="22">
        <f t="shared" si="54"/>
        <v>0</v>
      </c>
      <c r="F263" s="29">
        <f t="shared" si="53"/>
        <v>5000</v>
      </c>
      <c r="G263" s="23"/>
      <c r="H263" s="22">
        <f t="shared" si="42"/>
        <v>0</v>
      </c>
      <c r="I263" s="22">
        <f t="shared" si="48"/>
        <v>0</v>
      </c>
      <c r="J263" s="24"/>
      <c r="K263" s="40"/>
      <c r="L263" s="22">
        <f t="shared" si="49"/>
        <v>0</v>
      </c>
      <c r="M263" s="39">
        <f t="shared" si="43"/>
        <v>0</v>
      </c>
      <c r="N263" s="22">
        <f t="shared" si="50"/>
        <v>0</v>
      </c>
      <c r="O263" s="22">
        <f t="shared" si="52"/>
        <v>0</v>
      </c>
      <c r="P263" s="22">
        <f t="shared" si="51"/>
        <v>0</v>
      </c>
      <c r="Q263" s="13"/>
    </row>
    <row r="264" spans="1:17" x14ac:dyDescent="0.25">
      <c r="A264" s="26" t="str">
        <f t="shared" si="44"/>
        <v/>
      </c>
      <c r="B264" s="27" t="str">
        <f t="shared" si="45"/>
        <v/>
      </c>
      <c r="C264" s="22">
        <f t="shared" si="46"/>
        <v>0</v>
      </c>
      <c r="D264" s="22">
        <f t="shared" si="47"/>
        <v>0</v>
      </c>
      <c r="E264" s="22">
        <f t="shared" si="54"/>
        <v>0</v>
      </c>
      <c r="F264" s="29">
        <f t="shared" si="53"/>
        <v>5000</v>
      </c>
      <c r="G264" s="23"/>
      <c r="H264" s="22">
        <f t="shared" si="42"/>
        <v>0</v>
      </c>
      <c r="I264" s="22">
        <f t="shared" si="48"/>
        <v>0</v>
      </c>
      <c r="J264" s="24"/>
      <c r="K264" s="40"/>
      <c r="L264" s="22">
        <f t="shared" si="49"/>
        <v>0</v>
      </c>
      <c r="M264" s="39">
        <f t="shared" si="43"/>
        <v>0</v>
      </c>
      <c r="N264" s="22">
        <f t="shared" si="50"/>
        <v>0</v>
      </c>
      <c r="O264" s="22">
        <f t="shared" si="52"/>
        <v>0</v>
      </c>
      <c r="P264" s="22">
        <f t="shared" si="51"/>
        <v>0</v>
      </c>
      <c r="Q264" s="13"/>
    </row>
    <row r="265" spans="1:17" x14ac:dyDescent="0.25">
      <c r="A265" s="26" t="str">
        <f t="shared" si="44"/>
        <v/>
      </c>
      <c r="B265" s="27" t="str">
        <f t="shared" si="45"/>
        <v/>
      </c>
      <c r="C265" s="22">
        <f t="shared" si="46"/>
        <v>0</v>
      </c>
      <c r="D265" s="22">
        <f t="shared" si="47"/>
        <v>0</v>
      </c>
      <c r="E265" s="22">
        <f t="shared" si="54"/>
        <v>0</v>
      </c>
      <c r="F265" s="29">
        <f t="shared" si="53"/>
        <v>5000</v>
      </c>
      <c r="G265" s="23"/>
      <c r="H265" s="22">
        <f t="shared" si="42"/>
        <v>0</v>
      </c>
      <c r="I265" s="22">
        <f t="shared" si="48"/>
        <v>0</v>
      </c>
      <c r="J265" s="24"/>
      <c r="K265" s="40"/>
      <c r="L265" s="22">
        <f t="shared" si="49"/>
        <v>0</v>
      </c>
      <c r="M265" s="39">
        <f t="shared" si="43"/>
        <v>0</v>
      </c>
      <c r="N265" s="22">
        <f t="shared" si="50"/>
        <v>0</v>
      </c>
      <c r="O265" s="22">
        <f t="shared" si="52"/>
        <v>0</v>
      </c>
      <c r="P265" s="22">
        <f t="shared" si="51"/>
        <v>0</v>
      </c>
      <c r="Q265" s="13"/>
    </row>
    <row r="266" spans="1:17" x14ac:dyDescent="0.25">
      <c r="A266" s="26" t="str">
        <f t="shared" si="44"/>
        <v/>
      </c>
      <c r="B266" s="27" t="str">
        <f t="shared" si="45"/>
        <v/>
      </c>
      <c r="C266" s="22">
        <f t="shared" si="46"/>
        <v>0</v>
      </c>
      <c r="D266" s="22">
        <f t="shared" si="47"/>
        <v>0</v>
      </c>
      <c r="E266" s="22">
        <f t="shared" si="54"/>
        <v>0</v>
      </c>
      <c r="F266" s="29">
        <f t="shared" si="53"/>
        <v>5000</v>
      </c>
      <c r="G266" s="23"/>
      <c r="H266" s="22">
        <f t="shared" si="42"/>
        <v>0</v>
      </c>
      <c r="I266" s="22">
        <f t="shared" si="48"/>
        <v>0</v>
      </c>
      <c r="J266" s="24"/>
      <c r="K266" s="40"/>
      <c r="L266" s="22">
        <f t="shared" si="49"/>
        <v>0</v>
      </c>
      <c r="M266" s="39">
        <f t="shared" si="43"/>
        <v>0</v>
      </c>
      <c r="N266" s="22">
        <f t="shared" si="50"/>
        <v>0</v>
      </c>
      <c r="O266" s="22">
        <f t="shared" si="52"/>
        <v>0</v>
      </c>
      <c r="P266" s="22">
        <f t="shared" si="51"/>
        <v>0</v>
      </c>
      <c r="Q266" s="13"/>
    </row>
    <row r="267" spans="1:17" x14ac:dyDescent="0.25">
      <c r="A267" s="26" t="str">
        <f t="shared" si="44"/>
        <v/>
      </c>
      <c r="B267" s="27" t="str">
        <f t="shared" si="45"/>
        <v/>
      </c>
      <c r="C267" s="22">
        <f t="shared" si="46"/>
        <v>0</v>
      </c>
      <c r="D267" s="22">
        <f t="shared" si="47"/>
        <v>0</v>
      </c>
      <c r="E267" s="22">
        <f t="shared" si="54"/>
        <v>0</v>
      </c>
      <c r="F267" s="29">
        <f t="shared" si="53"/>
        <v>5000</v>
      </c>
      <c r="G267" s="23"/>
      <c r="H267" s="22">
        <f t="shared" si="42"/>
        <v>0</v>
      </c>
      <c r="I267" s="22">
        <f t="shared" si="48"/>
        <v>0</v>
      </c>
      <c r="J267" s="24"/>
      <c r="K267" s="40"/>
      <c r="L267" s="22">
        <f t="shared" si="49"/>
        <v>0</v>
      </c>
      <c r="M267" s="39">
        <f t="shared" si="43"/>
        <v>0</v>
      </c>
      <c r="N267" s="22">
        <f t="shared" si="50"/>
        <v>0</v>
      </c>
      <c r="O267" s="22">
        <f t="shared" si="52"/>
        <v>0</v>
      </c>
      <c r="P267" s="22">
        <f t="shared" si="51"/>
        <v>0</v>
      </c>
      <c r="Q267" s="13"/>
    </row>
    <row r="268" spans="1:17" x14ac:dyDescent="0.25">
      <c r="A268" s="26" t="str">
        <f t="shared" si="44"/>
        <v/>
      </c>
      <c r="B268" s="27" t="str">
        <f t="shared" si="45"/>
        <v/>
      </c>
      <c r="C268" s="22">
        <f t="shared" si="46"/>
        <v>0</v>
      </c>
      <c r="D268" s="22">
        <f t="shared" si="47"/>
        <v>0</v>
      </c>
      <c r="E268" s="22">
        <f t="shared" si="54"/>
        <v>0</v>
      </c>
      <c r="F268" s="29">
        <f t="shared" si="53"/>
        <v>5000</v>
      </c>
      <c r="G268" s="23"/>
      <c r="H268" s="22">
        <f t="shared" si="42"/>
        <v>0</v>
      </c>
      <c r="I268" s="22">
        <f t="shared" si="48"/>
        <v>0</v>
      </c>
      <c r="J268" s="24"/>
      <c r="K268" s="40"/>
      <c r="L268" s="22">
        <f t="shared" si="49"/>
        <v>0</v>
      </c>
      <c r="M268" s="39">
        <f t="shared" si="43"/>
        <v>0</v>
      </c>
      <c r="N268" s="22">
        <f t="shared" si="50"/>
        <v>0</v>
      </c>
      <c r="O268" s="22">
        <f t="shared" si="52"/>
        <v>0</v>
      </c>
      <c r="P268" s="22">
        <f t="shared" si="51"/>
        <v>0</v>
      </c>
      <c r="Q268" s="13"/>
    </row>
    <row r="269" spans="1:17" x14ac:dyDescent="0.25">
      <c r="A269" s="26" t="str">
        <f t="shared" si="44"/>
        <v/>
      </c>
      <c r="B269" s="27" t="str">
        <f t="shared" si="45"/>
        <v/>
      </c>
      <c r="C269" s="22">
        <f t="shared" si="46"/>
        <v>0</v>
      </c>
      <c r="D269" s="22">
        <f t="shared" si="47"/>
        <v>0</v>
      </c>
      <c r="E269" s="22">
        <f t="shared" si="54"/>
        <v>0</v>
      </c>
      <c r="F269" s="29">
        <f t="shared" si="53"/>
        <v>5000</v>
      </c>
      <c r="G269" s="23"/>
      <c r="H269" s="22">
        <f t="shared" si="42"/>
        <v>0</v>
      </c>
      <c r="I269" s="22">
        <f t="shared" si="48"/>
        <v>0</v>
      </c>
      <c r="J269" s="24"/>
      <c r="K269" s="40"/>
      <c r="L269" s="22">
        <f t="shared" si="49"/>
        <v>0</v>
      </c>
      <c r="M269" s="39">
        <f t="shared" si="43"/>
        <v>0</v>
      </c>
      <c r="N269" s="22">
        <f t="shared" si="50"/>
        <v>0</v>
      </c>
      <c r="O269" s="22">
        <f t="shared" si="52"/>
        <v>0</v>
      </c>
      <c r="P269" s="22">
        <f t="shared" si="51"/>
        <v>0</v>
      </c>
      <c r="Q269" s="13"/>
    </row>
    <row r="270" spans="1:17" x14ac:dyDescent="0.25">
      <c r="A270" s="26" t="str">
        <f t="shared" si="44"/>
        <v/>
      </c>
      <c r="B270" s="27" t="str">
        <f t="shared" si="45"/>
        <v/>
      </c>
      <c r="C270" s="22">
        <f t="shared" si="46"/>
        <v>0</v>
      </c>
      <c r="D270" s="22">
        <f t="shared" si="47"/>
        <v>0</v>
      </c>
      <c r="E270" s="22">
        <f t="shared" si="54"/>
        <v>0</v>
      </c>
      <c r="F270" s="29">
        <f t="shared" si="53"/>
        <v>5000</v>
      </c>
      <c r="G270" s="23"/>
      <c r="H270" s="22">
        <f t="shared" si="42"/>
        <v>0</v>
      </c>
      <c r="I270" s="22">
        <f t="shared" si="48"/>
        <v>0</v>
      </c>
      <c r="J270" s="24"/>
      <c r="K270" s="40"/>
      <c r="L270" s="22">
        <f t="shared" si="49"/>
        <v>0</v>
      </c>
      <c r="M270" s="39">
        <f t="shared" si="43"/>
        <v>0</v>
      </c>
      <c r="N270" s="22">
        <f t="shared" si="50"/>
        <v>0</v>
      </c>
      <c r="O270" s="22">
        <f t="shared" si="52"/>
        <v>0</v>
      </c>
      <c r="P270" s="22">
        <f t="shared" si="51"/>
        <v>0</v>
      </c>
      <c r="Q270" s="13"/>
    </row>
    <row r="271" spans="1:17" x14ac:dyDescent="0.25">
      <c r="A271" s="26" t="str">
        <f t="shared" si="44"/>
        <v/>
      </c>
      <c r="B271" s="27" t="str">
        <f t="shared" si="45"/>
        <v/>
      </c>
      <c r="C271" s="22">
        <f t="shared" si="46"/>
        <v>0</v>
      </c>
      <c r="D271" s="22">
        <f t="shared" si="47"/>
        <v>0</v>
      </c>
      <c r="E271" s="22">
        <f t="shared" si="54"/>
        <v>0</v>
      </c>
      <c r="F271" s="29">
        <f t="shared" si="53"/>
        <v>5000</v>
      </c>
      <c r="G271" s="23"/>
      <c r="H271" s="22">
        <f t="shared" si="42"/>
        <v>0</v>
      </c>
      <c r="I271" s="22">
        <f t="shared" si="48"/>
        <v>0</v>
      </c>
      <c r="J271" s="24"/>
      <c r="K271" s="40"/>
      <c r="L271" s="22">
        <f t="shared" si="49"/>
        <v>0</v>
      </c>
      <c r="M271" s="39">
        <f t="shared" si="43"/>
        <v>0</v>
      </c>
      <c r="N271" s="22">
        <f t="shared" si="50"/>
        <v>0</v>
      </c>
      <c r="O271" s="22">
        <f t="shared" si="52"/>
        <v>0</v>
      </c>
      <c r="P271" s="22">
        <f t="shared" si="51"/>
        <v>0</v>
      </c>
      <c r="Q271" s="13"/>
    </row>
    <row r="272" spans="1:17" x14ac:dyDescent="0.25">
      <c r="A272" s="26" t="str">
        <f t="shared" si="44"/>
        <v/>
      </c>
      <c r="B272" s="27" t="str">
        <f t="shared" si="45"/>
        <v/>
      </c>
      <c r="C272" s="22">
        <f t="shared" si="46"/>
        <v>0</v>
      </c>
      <c r="D272" s="22">
        <f t="shared" si="47"/>
        <v>0</v>
      </c>
      <c r="E272" s="22">
        <f t="shared" si="54"/>
        <v>0</v>
      </c>
      <c r="F272" s="29">
        <f t="shared" si="53"/>
        <v>5000</v>
      </c>
      <c r="G272" s="23"/>
      <c r="H272" s="22">
        <f t="shared" si="42"/>
        <v>0</v>
      </c>
      <c r="I272" s="22">
        <f t="shared" si="48"/>
        <v>0</v>
      </c>
      <c r="J272" s="24"/>
      <c r="K272" s="40"/>
      <c r="L272" s="22">
        <f t="shared" si="49"/>
        <v>0</v>
      </c>
      <c r="M272" s="39">
        <f t="shared" si="43"/>
        <v>0</v>
      </c>
      <c r="N272" s="22">
        <f t="shared" si="50"/>
        <v>0</v>
      </c>
      <c r="O272" s="22">
        <f t="shared" si="52"/>
        <v>0</v>
      </c>
      <c r="P272" s="22">
        <f t="shared" si="51"/>
        <v>0</v>
      </c>
      <c r="Q272" s="13"/>
    </row>
    <row r="273" spans="1:17" x14ac:dyDescent="0.25">
      <c r="A273" s="26" t="str">
        <f t="shared" si="44"/>
        <v/>
      </c>
      <c r="B273" s="27" t="str">
        <f t="shared" si="45"/>
        <v/>
      </c>
      <c r="C273" s="22">
        <f t="shared" si="46"/>
        <v>0</v>
      </c>
      <c r="D273" s="22">
        <f t="shared" si="47"/>
        <v>0</v>
      </c>
      <c r="E273" s="22">
        <f t="shared" si="54"/>
        <v>0</v>
      </c>
      <c r="F273" s="29">
        <f t="shared" si="53"/>
        <v>5000</v>
      </c>
      <c r="G273" s="23"/>
      <c r="H273" s="22">
        <f t="shared" ref="H273:H336" si="55">IF(C273&lt;0,"",IF(ISBLANK($D$12),"",C273*($D$18/12)))</f>
        <v>0</v>
      </c>
      <c r="I273" s="22">
        <f t="shared" si="48"/>
        <v>0</v>
      </c>
      <c r="J273" s="24"/>
      <c r="K273" s="40"/>
      <c r="L273" s="22">
        <f t="shared" si="49"/>
        <v>0</v>
      </c>
      <c r="M273" s="39">
        <f t="shared" si="43"/>
        <v>0</v>
      </c>
      <c r="N273" s="22">
        <f t="shared" si="50"/>
        <v>0</v>
      </c>
      <c r="O273" s="22">
        <f t="shared" si="52"/>
        <v>0</v>
      </c>
      <c r="P273" s="22">
        <f t="shared" si="51"/>
        <v>0</v>
      </c>
      <c r="Q273" s="13"/>
    </row>
    <row r="274" spans="1:17" x14ac:dyDescent="0.25">
      <c r="A274" s="26" t="str">
        <f t="shared" si="44"/>
        <v/>
      </c>
      <c r="B274" s="27" t="str">
        <f t="shared" si="45"/>
        <v/>
      </c>
      <c r="C274" s="22">
        <f t="shared" si="46"/>
        <v>0</v>
      </c>
      <c r="D274" s="22">
        <f t="shared" si="47"/>
        <v>0</v>
      </c>
      <c r="E274" s="22">
        <f t="shared" si="54"/>
        <v>0</v>
      </c>
      <c r="F274" s="29">
        <f t="shared" si="53"/>
        <v>5000</v>
      </c>
      <c r="G274" s="23"/>
      <c r="H274" s="22">
        <f t="shared" si="55"/>
        <v>0</v>
      </c>
      <c r="I274" s="22">
        <f t="shared" si="48"/>
        <v>0</v>
      </c>
      <c r="J274" s="24"/>
      <c r="K274" s="40"/>
      <c r="L274" s="22">
        <f t="shared" si="49"/>
        <v>0</v>
      </c>
      <c r="M274" s="39">
        <f t="shared" si="43"/>
        <v>0</v>
      </c>
      <c r="N274" s="22">
        <f t="shared" si="50"/>
        <v>0</v>
      </c>
      <c r="O274" s="22">
        <f t="shared" si="52"/>
        <v>0</v>
      </c>
      <c r="P274" s="22">
        <f t="shared" si="51"/>
        <v>0</v>
      </c>
      <c r="Q274" s="13"/>
    </row>
    <row r="275" spans="1:17" x14ac:dyDescent="0.25">
      <c r="A275" s="26" t="str">
        <f t="shared" si="44"/>
        <v/>
      </c>
      <c r="B275" s="27" t="str">
        <f t="shared" si="45"/>
        <v/>
      </c>
      <c r="C275" s="22">
        <f t="shared" si="46"/>
        <v>0</v>
      </c>
      <c r="D275" s="22">
        <f t="shared" si="47"/>
        <v>0</v>
      </c>
      <c r="E275" s="22">
        <f t="shared" si="54"/>
        <v>0</v>
      </c>
      <c r="F275" s="29">
        <f t="shared" si="53"/>
        <v>5000</v>
      </c>
      <c r="G275" s="23"/>
      <c r="H275" s="22">
        <f t="shared" si="55"/>
        <v>0</v>
      </c>
      <c r="I275" s="22">
        <f t="shared" si="48"/>
        <v>0</v>
      </c>
      <c r="J275" s="24"/>
      <c r="K275" s="40"/>
      <c r="L275" s="22">
        <f t="shared" si="49"/>
        <v>0</v>
      </c>
      <c r="M275" s="39">
        <f t="shared" si="43"/>
        <v>0</v>
      </c>
      <c r="N275" s="22">
        <f t="shared" si="50"/>
        <v>0</v>
      </c>
      <c r="O275" s="22">
        <f t="shared" si="52"/>
        <v>0</v>
      </c>
      <c r="P275" s="22">
        <f t="shared" si="51"/>
        <v>0</v>
      </c>
      <c r="Q275" s="13"/>
    </row>
    <row r="276" spans="1:17" x14ac:dyDescent="0.25">
      <c r="A276" s="26" t="str">
        <f t="shared" si="44"/>
        <v/>
      </c>
      <c r="B276" s="27" t="str">
        <f t="shared" si="45"/>
        <v/>
      </c>
      <c r="C276" s="22">
        <f t="shared" si="46"/>
        <v>0</v>
      </c>
      <c r="D276" s="22">
        <f t="shared" si="47"/>
        <v>0</v>
      </c>
      <c r="E276" s="22">
        <f t="shared" si="54"/>
        <v>0</v>
      </c>
      <c r="F276" s="29">
        <f t="shared" si="53"/>
        <v>5000</v>
      </c>
      <c r="G276" s="23"/>
      <c r="H276" s="22">
        <f t="shared" si="55"/>
        <v>0</v>
      </c>
      <c r="I276" s="22">
        <f t="shared" si="48"/>
        <v>0</v>
      </c>
      <c r="J276" s="24"/>
      <c r="K276" s="40"/>
      <c r="L276" s="22">
        <f t="shared" si="49"/>
        <v>0</v>
      </c>
      <c r="M276" s="39">
        <f t="shared" si="43"/>
        <v>0</v>
      </c>
      <c r="N276" s="22">
        <f t="shared" si="50"/>
        <v>0</v>
      </c>
      <c r="O276" s="22">
        <f t="shared" si="52"/>
        <v>0</v>
      </c>
      <c r="P276" s="22">
        <f t="shared" si="51"/>
        <v>0</v>
      </c>
      <c r="Q276" s="13"/>
    </row>
    <row r="277" spans="1:17" x14ac:dyDescent="0.25">
      <c r="A277" s="26" t="str">
        <f t="shared" si="44"/>
        <v/>
      </c>
      <c r="B277" s="27" t="str">
        <f t="shared" si="45"/>
        <v/>
      </c>
      <c r="C277" s="22">
        <f t="shared" si="46"/>
        <v>0</v>
      </c>
      <c r="D277" s="22">
        <f t="shared" si="47"/>
        <v>0</v>
      </c>
      <c r="E277" s="22">
        <f t="shared" si="54"/>
        <v>0</v>
      </c>
      <c r="F277" s="29">
        <f t="shared" si="53"/>
        <v>5000</v>
      </c>
      <c r="G277" s="23"/>
      <c r="H277" s="22">
        <f t="shared" si="55"/>
        <v>0</v>
      </c>
      <c r="I277" s="22">
        <f t="shared" si="48"/>
        <v>0</v>
      </c>
      <c r="J277" s="24"/>
      <c r="K277" s="40"/>
      <c r="L277" s="22">
        <f t="shared" si="49"/>
        <v>0</v>
      </c>
      <c r="M277" s="39">
        <f t="shared" si="43"/>
        <v>0</v>
      </c>
      <c r="N277" s="22">
        <f t="shared" si="50"/>
        <v>0</v>
      </c>
      <c r="O277" s="22">
        <f t="shared" si="52"/>
        <v>0</v>
      </c>
      <c r="P277" s="22">
        <f t="shared" si="51"/>
        <v>0</v>
      </c>
      <c r="Q277" s="13"/>
    </row>
    <row r="278" spans="1:17" x14ac:dyDescent="0.25">
      <c r="A278" s="26" t="str">
        <f t="shared" si="44"/>
        <v/>
      </c>
      <c r="B278" s="27" t="str">
        <f t="shared" si="45"/>
        <v/>
      </c>
      <c r="C278" s="22">
        <f t="shared" si="46"/>
        <v>0</v>
      </c>
      <c r="D278" s="22">
        <f t="shared" si="47"/>
        <v>0</v>
      </c>
      <c r="E278" s="22">
        <f t="shared" si="54"/>
        <v>0</v>
      </c>
      <c r="F278" s="29">
        <f t="shared" si="53"/>
        <v>5000</v>
      </c>
      <c r="G278" s="23"/>
      <c r="H278" s="22">
        <f t="shared" si="55"/>
        <v>0</v>
      </c>
      <c r="I278" s="22">
        <f t="shared" si="48"/>
        <v>0</v>
      </c>
      <c r="J278" s="24"/>
      <c r="K278" s="40"/>
      <c r="L278" s="22">
        <f t="shared" si="49"/>
        <v>0</v>
      </c>
      <c r="M278" s="39">
        <f t="shared" si="43"/>
        <v>0</v>
      </c>
      <c r="N278" s="22">
        <f t="shared" si="50"/>
        <v>0</v>
      </c>
      <c r="O278" s="22">
        <f t="shared" si="52"/>
        <v>0</v>
      </c>
      <c r="P278" s="22">
        <f t="shared" si="51"/>
        <v>0</v>
      </c>
      <c r="Q278" s="13"/>
    </row>
    <row r="279" spans="1:17" x14ac:dyDescent="0.25">
      <c r="A279" s="26" t="str">
        <f t="shared" si="44"/>
        <v/>
      </c>
      <c r="B279" s="27" t="str">
        <f t="shared" si="45"/>
        <v/>
      </c>
      <c r="C279" s="22">
        <f t="shared" si="46"/>
        <v>0</v>
      </c>
      <c r="D279" s="22">
        <f t="shared" si="47"/>
        <v>0</v>
      </c>
      <c r="E279" s="22">
        <f t="shared" si="54"/>
        <v>0</v>
      </c>
      <c r="F279" s="29">
        <f t="shared" si="53"/>
        <v>5000</v>
      </c>
      <c r="G279" s="23"/>
      <c r="H279" s="22">
        <f t="shared" si="55"/>
        <v>0</v>
      </c>
      <c r="I279" s="22">
        <f t="shared" si="48"/>
        <v>0</v>
      </c>
      <c r="J279" s="24"/>
      <c r="K279" s="40"/>
      <c r="L279" s="22">
        <f t="shared" si="49"/>
        <v>0</v>
      </c>
      <c r="M279" s="39">
        <f t="shared" si="43"/>
        <v>0</v>
      </c>
      <c r="N279" s="22">
        <f t="shared" si="50"/>
        <v>0</v>
      </c>
      <c r="O279" s="22">
        <f t="shared" si="52"/>
        <v>0</v>
      </c>
      <c r="P279" s="22">
        <f t="shared" si="51"/>
        <v>0</v>
      </c>
      <c r="Q279" s="13"/>
    </row>
    <row r="280" spans="1:17" x14ac:dyDescent="0.25">
      <c r="A280" s="26" t="str">
        <f t="shared" si="44"/>
        <v/>
      </c>
      <c r="B280" s="27" t="str">
        <f t="shared" si="45"/>
        <v/>
      </c>
      <c r="C280" s="22">
        <f t="shared" si="46"/>
        <v>0</v>
      </c>
      <c r="D280" s="22">
        <f t="shared" si="47"/>
        <v>0</v>
      </c>
      <c r="E280" s="22">
        <f t="shared" si="54"/>
        <v>0</v>
      </c>
      <c r="F280" s="29">
        <f t="shared" si="53"/>
        <v>5000</v>
      </c>
      <c r="G280" s="23"/>
      <c r="H280" s="22">
        <f t="shared" si="55"/>
        <v>0</v>
      </c>
      <c r="I280" s="22">
        <f t="shared" si="48"/>
        <v>0</v>
      </c>
      <c r="J280" s="24"/>
      <c r="K280" s="40"/>
      <c r="L280" s="22">
        <f t="shared" si="49"/>
        <v>0</v>
      </c>
      <c r="M280" s="39">
        <f t="shared" si="43"/>
        <v>0</v>
      </c>
      <c r="N280" s="22">
        <f t="shared" si="50"/>
        <v>0</v>
      </c>
      <c r="O280" s="22">
        <f t="shared" si="52"/>
        <v>0</v>
      </c>
      <c r="P280" s="22">
        <f t="shared" si="51"/>
        <v>0</v>
      </c>
      <c r="Q280" s="13"/>
    </row>
    <row r="281" spans="1:17" x14ac:dyDescent="0.25">
      <c r="A281" s="26" t="str">
        <f t="shared" si="44"/>
        <v/>
      </c>
      <c r="B281" s="27" t="str">
        <f t="shared" si="45"/>
        <v/>
      </c>
      <c r="C281" s="22">
        <f t="shared" si="46"/>
        <v>0</v>
      </c>
      <c r="D281" s="22">
        <f t="shared" si="47"/>
        <v>0</v>
      </c>
      <c r="E281" s="22">
        <f t="shared" si="54"/>
        <v>0</v>
      </c>
      <c r="F281" s="29">
        <f t="shared" si="53"/>
        <v>5000</v>
      </c>
      <c r="G281" s="23"/>
      <c r="H281" s="22">
        <f t="shared" si="55"/>
        <v>0</v>
      </c>
      <c r="I281" s="22">
        <f t="shared" si="48"/>
        <v>0</v>
      </c>
      <c r="J281" s="24"/>
      <c r="K281" s="40"/>
      <c r="L281" s="22">
        <f t="shared" si="49"/>
        <v>0</v>
      </c>
      <c r="M281" s="39">
        <f t="shared" si="43"/>
        <v>0</v>
      </c>
      <c r="N281" s="22">
        <f t="shared" si="50"/>
        <v>0</v>
      </c>
      <c r="O281" s="22">
        <f t="shared" si="52"/>
        <v>0</v>
      </c>
      <c r="P281" s="22">
        <f t="shared" si="51"/>
        <v>0</v>
      </c>
      <c r="Q281" s="13"/>
    </row>
    <row r="282" spans="1:17" x14ac:dyDescent="0.25">
      <c r="A282" s="26" t="str">
        <f t="shared" si="44"/>
        <v/>
      </c>
      <c r="B282" s="27" t="str">
        <f t="shared" si="45"/>
        <v/>
      </c>
      <c r="C282" s="22">
        <f t="shared" si="46"/>
        <v>0</v>
      </c>
      <c r="D282" s="22">
        <f t="shared" si="47"/>
        <v>0</v>
      </c>
      <c r="E282" s="22">
        <f t="shared" si="54"/>
        <v>0</v>
      </c>
      <c r="F282" s="29">
        <f t="shared" si="53"/>
        <v>5000</v>
      </c>
      <c r="G282" s="23"/>
      <c r="H282" s="22">
        <f t="shared" si="55"/>
        <v>0</v>
      </c>
      <c r="I282" s="22">
        <f t="shared" si="48"/>
        <v>0</v>
      </c>
      <c r="J282" s="24"/>
      <c r="K282" s="40"/>
      <c r="L282" s="22">
        <f t="shared" si="49"/>
        <v>0</v>
      </c>
      <c r="M282" s="39">
        <f t="shared" si="43"/>
        <v>0</v>
      </c>
      <c r="N282" s="22">
        <f t="shared" si="50"/>
        <v>0</v>
      </c>
      <c r="O282" s="22">
        <f t="shared" si="52"/>
        <v>0</v>
      </c>
      <c r="P282" s="22">
        <f t="shared" si="51"/>
        <v>0</v>
      </c>
      <c r="Q282" s="13"/>
    </row>
    <row r="283" spans="1:17" x14ac:dyDescent="0.25">
      <c r="A283" s="26" t="str">
        <f t="shared" si="44"/>
        <v/>
      </c>
      <c r="B283" s="27" t="str">
        <f t="shared" si="45"/>
        <v/>
      </c>
      <c r="C283" s="22">
        <f t="shared" si="46"/>
        <v>0</v>
      </c>
      <c r="D283" s="22">
        <f t="shared" si="47"/>
        <v>0</v>
      </c>
      <c r="E283" s="22">
        <f t="shared" si="54"/>
        <v>0</v>
      </c>
      <c r="F283" s="29">
        <f t="shared" si="53"/>
        <v>5000</v>
      </c>
      <c r="G283" s="23"/>
      <c r="H283" s="22">
        <f t="shared" si="55"/>
        <v>0</v>
      </c>
      <c r="I283" s="22">
        <f t="shared" si="48"/>
        <v>0</v>
      </c>
      <c r="J283" s="24"/>
      <c r="K283" s="40"/>
      <c r="L283" s="22">
        <f t="shared" si="49"/>
        <v>0</v>
      </c>
      <c r="M283" s="39">
        <f t="shared" si="43"/>
        <v>0</v>
      </c>
      <c r="N283" s="22">
        <f t="shared" si="50"/>
        <v>0</v>
      </c>
      <c r="O283" s="22">
        <f t="shared" si="52"/>
        <v>0</v>
      </c>
      <c r="P283" s="22">
        <f t="shared" si="51"/>
        <v>0</v>
      </c>
      <c r="Q283" s="13"/>
    </row>
    <row r="284" spans="1:17" x14ac:dyDescent="0.25">
      <c r="A284" s="26" t="str">
        <f t="shared" si="44"/>
        <v/>
      </c>
      <c r="B284" s="27" t="str">
        <f t="shared" si="45"/>
        <v/>
      </c>
      <c r="C284" s="22">
        <f t="shared" si="46"/>
        <v>0</v>
      </c>
      <c r="D284" s="22">
        <f t="shared" si="47"/>
        <v>0</v>
      </c>
      <c r="E284" s="22">
        <f t="shared" si="54"/>
        <v>0</v>
      </c>
      <c r="F284" s="29">
        <f t="shared" si="53"/>
        <v>5000</v>
      </c>
      <c r="G284" s="23"/>
      <c r="H284" s="22">
        <f t="shared" si="55"/>
        <v>0</v>
      </c>
      <c r="I284" s="22">
        <f t="shared" si="48"/>
        <v>0</v>
      </c>
      <c r="J284" s="24"/>
      <c r="K284" s="40"/>
      <c r="L284" s="22">
        <f t="shared" si="49"/>
        <v>0</v>
      </c>
      <c r="M284" s="39">
        <f t="shared" si="43"/>
        <v>0</v>
      </c>
      <c r="N284" s="22">
        <f t="shared" si="50"/>
        <v>0</v>
      </c>
      <c r="O284" s="22">
        <f t="shared" si="52"/>
        <v>0</v>
      </c>
      <c r="P284" s="22">
        <f t="shared" si="51"/>
        <v>0</v>
      </c>
      <c r="Q284" s="13"/>
    </row>
    <row r="285" spans="1:17" x14ac:dyDescent="0.25">
      <c r="A285" s="26" t="str">
        <f t="shared" si="44"/>
        <v/>
      </c>
      <c r="B285" s="27" t="str">
        <f t="shared" si="45"/>
        <v/>
      </c>
      <c r="C285" s="22">
        <f t="shared" si="46"/>
        <v>0</v>
      </c>
      <c r="D285" s="22">
        <f t="shared" si="47"/>
        <v>0</v>
      </c>
      <c r="E285" s="22">
        <f t="shared" si="54"/>
        <v>0</v>
      </c>
      <c r="F285" s="29">
        <f t="shared" si="53"/>
        <v>5000</v>
      </c>
      <c r="G285" s="23"/>
      <c r="H285" s="22">
        <f t="shared" si="55"/>
        <v>0</v>
      </c>
      <c r="I285" s="22">
        <f t="shared" si="48"/>
        <v>0</v>
      </c>
      <c r="J285" s="24"/>
      <c r="K285" s="40"/>
      <c r="L285" s="22">
        <f t="shared" si="49"/>
        <v>0</v>
      </c>
      <c r="M285" s="39">
        <f t="shared" si="43"/>
        <v>0</v>
      </c>
      <c r="N285" s="22">
        <f t="shared" si="50"/>
        <v>0</v>
      </c>
      <c r="O285" s="22">
        <f t="shared" si="52"/>
        <v>0</v>
      </c>
      <c r="P285" s="22">
        <f t="shared" si="51"/>
        <v>0</v>
      </c>
      <c r="Q285" s="13"/>
    </row>
    <row r="286" spans="1:17" x14ac:dyDescent="0.25">
      <c r="A286" s="26" t="str">
        <f t="shared" si="44"/>
        <v/>
      </c>
      <c r="B286" s="27" t="str">
        <f t="shared" si="45"/>
        <v/>
      </c>
      <c r="C286" s="22">
        <f t="shared" si="46"/>
        <v>0</v>
      </c>
      <c r="D286" s="22">
        <f t="shared" si="47"/>
        <v>0</v>
      </c>
      <c r="E286" s="22">
        <f t="shared" si="54"/>
        <v>0</v>
      </c>
      <c r="F286" s="29">
        <f t="shared" si="53"/>
        <v>5000</v>
      </c>
      <c r="G286" s="23"/>
      <c r="H286" s="22">
        <f t="shared" si="55"/>
        <v>0</v>
      </c>
      <c r="I286" s="22">
        <f t="shared" si="48"/>
        <v>0</v>
      </c>
      <c r="J286" s="24"/>
      <c r="K286" s="40"/>
      <c r="L286" s="22">
        <f t="shared" si="49"/>
        <v>0</v>
      </c>
      <c r="M286" s="39">
        <f t="shared" si="43"/>
        <v>0</v>
      </c>
      <c r="N286" s="22">
        <f t="shared" si="50"/>
        <v>0</v>
      </c>
      <c r="O286" s="22">
        <f t="shared" si="52"/>
        <v>0</v>
      </c>
      <c r="P286" s="22">
        <f t="shared" si="51"/>
        <v>0</v>
      </c>
      <c r="Q286" s="13"/>
    </row>
    <row r="287" spans="1:17" x14ac:dyDescent="0.25">
      <c r="A287" s="26" t="str">
        <f t="shared" si="44"/>
        <v/>
      </c>
      <c r="B287" s="27" t="str">
        <f t="shared" si="45"/>
        <v/>
      </c>
      <c r="C287" s="22">
        <f t="shared" si="46"/>
        <v>0</v>
      </c>
      <c r="D287" s="22">
        <f t="shared" si="47"/>
        <v>0</v>
      </c>
      <c r="E287" s="22">
        <f t="shared" si="54"/>
        <v>0</v>
      </c>
      <c r="F287" s="29">
        <f t="shared" si="53"/>
        <v>5000</v>
      </c>
      <c r="G287" s="23"/>
      <c r="H287" s="22">
        <f t="shared" si="55"/>
        <v>0</v>
      </c>
      <c r="I287" s="22">
        <f t="shared" si="48"/>
        <v>0</v>
      </c>
      <c r="J287" s="24"/>
      <c r="K287" s="40"/>
      <c r="L287" s="22">
        <f t="shared" si="49"/>
        <v>0</v>
      </c>
      <c r="M287" s="39">
        <f t="shared" si="43"/>
        <v>0</v>
      </c>
      <c r="N287" s="22">
        <f t="shared" si="50"/>
        <v>0</v>
      </c>
      <c r="O287" s="22">
        <f t="shared" si="52"/>
        <v>0</v>
      </c>
      <c r="P287" s="22">
        <f t="shared" si="51"/>
        <v>0</v>
      </c>
      <c r="Q287" s="13"/>
    </row>
    <row r="288" spans="1:17" x14ac:dyDescent="0.25">
      <c r="A288" s="26" t="str">
        <f t="shared" si="44"/>
        <v/>
      </c>
      <c r="B288" s="27" t="str">
        <f t="shared" si="45"/>
        <v/>
      </c>
      <c r="C288" s="22">
        <f t="shared" si="46"/>
        <v>0</v>
      </c>
      <c r="D288" s="22">
        <f t="shared" si="47"/>
        <v>0</v>
      </c>
      <c r="E288" s="22">
        <f t="shared" si="54"/>
        <v>0</v>
      </c>
      <c r="F288" s="29">
        <f t="shared" si="53"/>
        <v>5000</v>
      </c>
      <c r="G288" s="23"/>
      <c r="H288" s="22">
        <f t="shared" si="55"/>
        <v>0</v>
      </c>
      <c r="I288" s="22">
        <f t="shared" si="48"/>
        <v>0</v>
      </c>
      <c r="J288" s="24"/>
      <c r="K288" s="40"/>
      <c r="L288" s="22">
        <f t="shared" si="49"/>
        <v>0</v>
      </c>
      <c r="M288" s="39">
        <f t="shared" si="43"/>
        <v>0</v>
      </c>
      <c r="N288" s="22">
        <f t="shared" si="50"/>
        <v>0</v>
      </c>
      <c r="O288" s="22">
        <f t="shared" si="52"/>
        <v>0</v>
      </c>
      <c r="P288" s="22">
        <f t="shared" si="51"/>
        <v>0</v>
      </c>
      <c r="Q288" s="13"/>
    </row>
    <row r="289" spans="1:17" x14ac:dyDescent="0.25">
      <c r="A289" s="26" t="str">
        <f t="shared" si="44"/>
        <v/>
      </c>
      <c r="B289" s="27" t="str">
        <f t="shared" si="45"/>
        <v/>
      </c>
      <c r="C289" s="22">
        <f t="shared" si="46"/>
        <v>0</v>
      </c>
      <c r="D289" s="22">
        <f t="shared" si="47"/>
        <v>0</v>
      </c>
      <c r="E289" s="22">
        <f t="shared" si="54"/>
        <v>0</v>
      </c>
      <c r="F289" s="29">
        <f t="shared" si="53"/>
        <v>5000</v>
      </c>
      <c r="G289" s="23"/>
      <c r="H289" s="22">
        <f t="shared" si="55"/>
        <v>0</v>
      </c>
      <c r="I289" s="22">
        <f t="shared" si="48"/>
        <v>0</v>
      </c>
      <c r="J289" s="24"/>
      <c r="K289" s="40"/>
      <c r="L289" s="22">
        <f t="shared" si="49"/>
        <v>0</v>
      </c>
      <c r="M289" s="39">
        <f t="shared" si="43"/>
        <v>0</v>
      </c>
      <c r="N289" s="22">
        <f t="shared" si="50"/>
        <v>0</v>
      </c>
      <c r="O289" s="22">
        <f t="shared" si="52"/>
        <v>0</v>
      </c>
      <c r="P289" s="22">
        <f t="shared" si="51"/>
        <v>0</v>
      </c>
      <c r="Q289" s="13"/>
    </row>
    <row r="290" spans="1:17" x14ac:dyDescent="0.25">
      <c r="A290" s="26" t="str">
        <f t="shared" si="44"/>
        <v/>
      </c>
      <c r="B290" s="27" t="str">
        <f t="shared" si="45"/>
        <v/>
      </c>
      <c r="C290" s="22">
        <f t="shared" si="46"/>
        <v>0</v>
      </c>
      <c r="D290" s="22">
        <f t="shared" si="47"/>
        <v>0</v>
      </c>
      <c r="E290" s="22">
        <f t="shared" si="54"/>
        <v>0</v>
      </c>
      <c r="F290" s="29">
        <f t="shared" si="53"/>
        <v>5000</v>
      </c>
      <c r="G290" s="23"/>
      <c r="H290" s="22">
        <f t="shared" si="55"/>
        <v>0</v>
      </c>
      <c r="I290" s="22">
        <f t="shared" si="48"/>
        <v>0</v>
      </c>
      <c r="J290" s="24"/>
      <c r="K290" s="40"/>
      <c r="L290" s="22">
        <f t="shared" si="49"/>
        <v>0</v>
      </c>
      <c r="M290" s="39">
        <f t="shared" si="43"/>
        <v>0</v>
      </c>
      <c r="N290" s="22">
        <f t="shared" si="50"/>
        <v>0</v>
      </c>
      <c r="O290" s="22">
        <f t="shared" si="52"/>
        <v>0</v>
      </c>
      <c r="P290" s="22">
        <f t="shared" si="51"/>
        <v>0</v>
      </c>
      <c r="Q290" s="13"/>
    </row>
    <row r="291" spans="1:17" x14ac:dyDescent="0.25">
      <c r="A291" s="26" t="str">
        <f t="shared" si="44"/>
        <v/>
      </c>
      <c r="B291" s="27" t="str">
        <f t="shared" si="45"/>
        <v/>
      </c>
      <c r="C291" s="22">
        <f t="shared" si="46"/>
        <v>0</v>
      </c>
      <c r="D291" s="22">
        <f t="shared" si="47"/>
        <v>0</v>
      </c>
      <c r="E291" s="22">
        <f t="shared" si="54"/>
        <v>0</v>
      </c>
      <c r="F291" s="29">
        <f t="shared" si="53"/>
        <v>5000</v>
      </c>
      <c r="G291" s="23"/>
      <c r="H291" s="22">
        <f t="shared" si="55"/>
        <v>0</v>
      </c>
      <c r="I291" s="22">
        <f t="shared" si="48"/>
        <v>0</v>
      </c>
      <c r="J291" s="24"/>
      <c r="K291" s="40"/>
      <c r="L291" s="22">
        <f t="shared" si="49"/>
        <v>0</v>
      </c>
      <c r="M291" s="39">
        <f t="shared" si="43"/>
        <v>0</v>
      </c>
      <c r="N291" s="22">
        <f t="shared" si="50"/>
        <v>0</v>
      </c>
      <c r="O291" s="22">
        <f t="shared" si="52"/>
        <v>0</v>
      </c>
      <c r="P291" s="22">
        <f t="shared" si="51"/>
        <v>0</v>
      </c>
      <c r="Q291" s="13"/>
    </row>
    <row r="292" spans="1:17" x14ac:dyDescent="0.25">
      <c r="A292" s="26" t="str">
        <f t="shared" si="44"/>
        <v/>
      </c>
      <c r="B292" s="27" t="str">
        <f t="shared" si="45"/>
        <v/>
      </c>
      <c r="C292" s="22">
        <f t="shared" si="46"/>
        <v>0</v>
      </c>
      <c r="D292" s="22">
        <f t="shared" si="47"/>
        <v>0</v>
      </c>
      <c r="E292" s="22">
        <f t="shared" si="54"/>
        <v>0</v>
      </c>
      <c r="F292" s="29">
        <f t="shared" si="53"/>
        <v>5000</v>
      </c>
      <c r="G292" s="23"/>
      <c r="H292" s="22">
        <f t="shared" si="55"/>
        <v>0</v>
      </c>
      <c r="I292" s="22">
        <f t="shared" si="48"/>
        <v>0</v>
      </c>
      <c r="J292" s="24"/>
      <c r="K292" s="40"/>
      <c r="L292" s="22">
        <f t="shared" si="49"/>
        <v>0</v>
      </c>
      <c r="M292" s="39">
        <f t="shared" si="43"/>
        <v>0</v>
      </c>
      <c r="N292" s="22">
        <f t="shared" si="50"/>
        <v>0</v>
      </c>
      <c r="O292" s="22">
        <f t="shared" si="52"/>
        <v>0</v>
      </c>
      <c r="P292" s="22">
        <f t="shared" si="51"/>
        <v>0</v>
      </c>
      <c r="Q292" s="13"/>
    </row>
    <row r="293" spans="1:17" x14ac:dyDescent="0.25">
      <c r="A293" s="26" t="str">
        <f t="shared" si="44"/>
        <v/>
      </c>
      <c r="B293" s="27" t="str">
        <f t="shared" si="45"/>
        <v/>
      </c>
      <c r="C293" s="22">
        <f t="shared" si="46"/>
        <v>0</v>
      </c>
      <c r="D293" s="22">
        <f t="shared" si="47"/>
        <v>0</v>
      </c>
      <c r="E293" s="22">
        <f t="shared" si="54"/>
        <v>0</v>
      </c>
      <c r="F293" s="29">
        <f t="shared" si="53"/>
        <v>5000</v>
      </c>
      <c r="G293" s="23"/>
      <c r="H293" s="22">
        <f t="shared" si="55"/>
        <v>0</v>
      </c>
      <c r="I293" s="22">
        <f t="shared" si="48"/>
        <v>0</v>
      </c>
      <c r="J293" s="24"/>
      <c r="K293" s="40"/>
      <c r="L293" s="22">
        <f t="shared" si="49"/>
        <v>0</v>
      </c>
      <c r="M293" s="39">
        <f t="shared" si="43"/>
        <v>0</v>
      </c>
      <c r="N293" s="22">
        <f t="shared" si="50"/>
        <v>0</v>
      </c>
      <c r="O293" s="22">
        <f t="shared" si="52"/>
        <v>0</v>
      </c>
      <c r="P293" s="22">
        <f t="shared" si="51"/>
        <v>0</v>
      </c>
      <c r="Q293" s="13"/>
    </row>
    <row r="294" spans="1:17" x14ac:dyDescent="0.25">
      <c r="A294" s="26" t="str">
        <f t="shared" si="44"/>
        <v/>
      </c>
      <c r="B294" s="27" t="str">
        <f t="shared" si="45"/>
        <v/>
      </c>
      <c r="C294" s="22">
        <f t="shared" si="46"/>
        <v>0</v>
      </c>
      <c r="D294" s="22">
        <f t="shared" si="47"/>
        <v>0</v>
      </c>
      <c r="E294" s="22">
        <f t="shared" si="54"/>
        <v>0</v>
      </c>
      <c r="F294" s="29">
        <f t="shared" si="53"/>
        <v>5000</v>
      </c>
      <c r="G294" s="23"/>
      <c r="H294" s="22">
        <f t="shared" si="55"/>
        <v>0</v>
      </c>
      <c r="I294" s="22">
        <f t="shared" si="48"/>
        <v>0</v>
      </c>
      <c r="J294" s="24"/>
      <c r="K294" s="40"/>
      <c r="L294" s="22">
        <f t="shared" si="49"/>
        <v>0</v>
      </c>
      <c r="M294" s="39">
        <f t="shared" si="43"/>
        <v>0</v>
      </c>
      <c r="N294" s="22">
        <f t="shared" si="50"/>
        <v>0</v>
      </c>
      <c r="O294" s="22">
        <f t="shared" si="52"/>
        <v>0</v>
      </c>
      <c r="P294" s="22">
        <f t="shared" si="51"/>
        <v>0</v>
      </c>
      <c r="Q294" s="13"/>
    </row>
    <row r="295" spans="1:17" x14ac:dyDescent="0.25">
      <c r="A295" s="26" t="str">
        <f t="shared" si="44"/>
        <v/>
      </c>
      <c r="B295" s="27" t="str">
        <f t="shared" si="45"/>
        <v/>
      </c>
      <c r="C295" s="22">
        <f t="shared" si="46"/>
        <v>0</v>
      </c>
      <c r="D295" s="22">
        <f t="shared" si="47"/>
        <v>0</v>
      </c>
      <c r="E295" s="22">
        <f t="shared" si="54"/>
        <v>0</v>
      </c>
      <c r="F295" s="29">
        <f t="shared" si="53"/>
        <v>5000</v>
      </c>
      <c r="G295" s="23"/>
      <c r="H295" s="22">
        <f t="shared" si="55"/>
        <v>0</v>
      </c>
      <c r="I295" s="22">
        <f t="shared" si="48"/>
        <v>0</v>
      </c>
      <c r="J295" s="24"/>
      <c r="K295" s="40"/>
      <c r="L295" s="22">
        <f t="shared" si="49"/>
        <v>0</v>
      </c>
      <c r="M295" s="39">
        <f t="shared" si="43"/>
        <v>0</v>
      </c>
      <c r="N295" s="22">
        <f t="shared" si="50"/>
        <v>0</v>
      </c>
      <c r="O295" s="22">
        <f t="shared" si="52"/>
        <v>0</v>
      </c>
      <c r="P295" s="22">
        <f t="shared" si="51"/>
        <v>0</v>
      </c>
      <c r="Q295" s="13"/>
    </row>
    <row r="296" spans="1:17" x14ac:dyDescent="0.25">
      <c r="A296" s="26" t="str">
        <f t="shared" si="44"/>
        <v/>
      </c>
      <c r="B296" s="27" t="str">
        <f t="shared" si="45"/>
        <v/>
      </c>
      <c r="C296" s="22">
        <f t="shared" si="46"/>
        <v>0</v>
      </c>
      <c r="D296" s="22">
        <f t="shared" si="47"/>
        <v>0</v>
      </c>
      <c r="E296" s="22">
        <f t="shared" si="54"/>
        <v>0</v>
      </c>
      <c r="F296" s="29">
        <f t="shared" si="53"/>
        <v>5000</v>
      </c>
      <c r="G296" s="23"/>
      <c r="H296" s="22">
        <f t="shared" si="55"/>
        <v>0</v>
      </c>
      <c r="I296" s="22">
        <f t="shared" si="48"/>
        <v>0</v>
      </c>
      <c r="J296" s="24"/>
      <c r="K296" s="40"/>
      <c r="L296" s="22">
        <f t="shared" si="49"/>
        <v>0</v>
      </c>
      <c r="M296" s="39">
        <f t="shared" si="43"/>
        <v>0</v>
      </c>
      <c r="N296" s="22">
        <f t="shared" si="50"/>
        <v>0</v>
      </c>
      <c r="O296" s="22">
        <f t="shared" si="52"/>
        <v>0</v>
      </c>
      <c r="P296" s="22">
        <f t="shared" si="51"/>
        <v>0</v>
      </c>
      <c r="Q296" s="13"/>
    </row>
    <row r="297" spans="1:17" x14ac:dyDescent="0.25">
      <c r="A297" s="26" t="str">
        <f t="shared" si="44"/>
        <v/>
      </c>
      <c r="B297" s="27" t="str">
        <f t="shared" si="45"/>
        <v/>
      </c>
      <c r="C297" s="22">
        <f t="shared" si="46"/>
        <v>0</v>
      </c>
      <c r="D297" s="22">
        <f t="shared" si="47"/>
        <v>0</v>
      </c>
      <c r="E297" s="22">
        <f t="shared" si="54"/>
        <v>0</v>
      </c>
      <c r="F297" s="29">
        <f t="shared" si="53"/>
        <v>5000</v>
      </c>
      <c r="G297" s="23"/>
      <c r="H297" s="22">
        <f t="shared" si="55"/>
        <v>0</v>
      </c>
      <c r="I297" s="22">
        <f t="shared" si="48"/>
        <v>0</v>
      </c>
      <c r="J297" s="24"/>
      <c r="K297" s="40"/>
      <c r="L297" s="22">
        <f t="shared" si="49"/>
        <v>0</v>
      </c>
      <c r="M297" s="39">
        <f t="shared" ref="M297:M360" si="56">IF(AND(H297&lt;=0,I297&lt;=0),0,SUM(H297:I297))</f>
        <v>0</v>
      </c>
      <c r="N297" s="22">
        <f t="shared" si="50"/>
        <v>0</v>
      </c>
      <c r="O297" s="22">
        <f t="shared" si="52"/>
        <v>0</v>
      </c>
      <c r="P297" s="22">
        <f t="shared" si="51"/>
        <v>0</v>
      </c>
      <c r="Q297" s="13"/>
    </row>
    <row r="298" spans="1:17" x14ac:dyDescent="0.25">
      <c r="A298" s="26" t="str">
        <f t="shared" si="44"/>
        <v/>
      </c>
      <c r="B298" s="27" t="str">
        <f t="shared" si="45"/>
        <v/>
      </c>
      <c r="C298" s="22">
        <f t="shared" si="46"/>
        <v>0</v>
      </c>
      <c r="D298" s="22">
        <f t="shared" si="47"/>
        <v>0</v>
      </c>
      <c r="E298" s="22">
        <f t="shared" si="54"/>
        <v>0</v>
      </c>
      <c r="F298" s="29">
        <f t="shared" si="53"/>
        <v>5000</v>
      </c>
      <c r="G298" s="23"/>
      <c r="H298" s="22">
        <f t="shared" si="55"/>
        <v>0</v>
      </c>
      <c r="I298" s="22">
        <f t="shared" si="48"/>
        <v>0</v>
      </c>
      <c r="J298" s="24"/>
      <c r="K298" s="40"/>
      <c r="L298" s="22">
        <f t="shared" si="49"/>
        <v>0</v>
      </c>
      <c r="M298" s="39">
        <f t="shared" si="56"/>
        <v>0</v>
      </c>
      <c r="N298" s="22">
        <f t="shared" si="50"/>
        <v>0</v>
      </c>
      <c r="O298" s="22">
        <f t="shared" si="52"/>
        <v>0</v>
      </c>
      <c r="P298" s="22">
        <f t="shared" si="51"/>
        <v>0</v>
      </c>
      <c r="Q298" s="13"/>
    </row>
    <row r="299" spans="1:17" x14ac:dyDescent="0.25">
      <c r="A299" s="26" t="str">
        <f t="shared" si="44"/>
        <v/>
      </c>
      <c r="B299" s="27" t="str">
        <f t="shared" si="45"/>
        <v/>
      </c>
      <c r="C299" s="22">
        <f t="shared" si="46"/>
        <v>0</v>
      </c>
      <c r="D299" s="22">
        <f t="shared" si="47"/>
        <v>0</v>
      </c>
      <c r="E299" s="22">
        <f t="shared" si="54"/>
        <v>0</v>
      </c>
      <c r="F299" s="29">
        <f t="shared" si="53"/>
        <v>5000</v>
      </c>
      <c r="G299" s="23"/>
      <c r="H299" s="22">
        <f t="shared" si="55"/>
        <v>0</v>
      </c>
      <c r="I299" s="22">
        <f t="shared" si="48"/>
        <v>0</v>
      </c>
      <c r="J299" s="24"/>
      <c r="K299" s="40"/>
      <c r="L299" s="22">
        <f t="shared" si="49"/>
        <v>0</v>
      </c>
      <c r="M299" s="39">
        <f t="shared" si="56"/>
        <v>0</v>
      </c>
      <c r="N299" s="22">
        <f t="shared" si="50"/>
        <v>0</v>
      </c>
      <c r="O299" s="22">
        <f t="shared" si="52"/>
        <v>0</v>
      </c>
      <c r="P299" s="22">
        <f t="shared" si="51"/>
        <v>0</v>
      </c>
      <c r="Q299" s="13"/>
    </row>
    <row r="300" spans="1:17" x14ac:dyDescent="0.25">
      <c r="A300" s="26" t="str">
        <f t="shared" si="44"/>
        <v/>
      </c>
      <c r="B300" s="27" t="str">
        <f t="shared" si="45"/>
        <v/>
      </c>
      <c r="C300" s="22">
        <f t="shared" si="46"/>
        <v>0</v>
      </c>
      <c r="D300" s="22">
        <f t="shared" si="47"/>
        <v>0</v>
      </c>
      <c r="E300" s="22">
        <f t="shared" si="54"/>
        <v>0</v>
      </c>
      <c r="F300" s="29">
        <f t="shared" si="53"/>
        <v>5000</v>
      </c>
      <c r="G300" s="23"/>
      <c r="H300" s="22">
        <f t="shared" si="55"/>
        <v>0</v>
      </c>
      <c r="I300" s="22">
        <f t="shared" si="48"/>
        <v>0</v>
      </c>
      <c r="J300" s="24"/>
      <c r="K300" s="40"/>
      <c r="L300" s="22">
        <f t="shared" si="49"/>
        <v>0</v>
      </c>
      <c r="M300" s="39">
        <f t="shared" si="56"/>
        <v>0</v>
      </c>
      <c r="N300" s="22">
        <f t="shared" si="50"/>
        <v>0</v>
      </c>
      <c r="O300" s="22">
        <f t="shared" si="52"/>
        <v>0</v>
      </c>
      <c r="P300" s="22">
        <f t="shared" si="51"/>
        <v>0</v>
      </c>
      <c r="Q300" s="13"/>
    </row>
    <row r="301" spans="1:17" x14ac:dyDescent="0.25">
      <c r="A301" s="26" t="str">
        <f t="shared" si="44"/>
        <v/>
      </c>
      <c r="B301" s="27" t="str">
        <f t="shared" si="45"/>
        <v/>
      </c>
      <c r="C301" s="22">
        <f t="shared" si="46"/>
        <v>0</v>
      </c>
      <c r="D301" s="22">
        <f t="shared" si="47"/>
        <v>0</v>
      </c>
      <c r="E301" s="22">
        <f t="shared" si="54"/>
        <v>0</v>
      </c>
      <c r="F301" s="29">
        <f t="shared" si="53"/>
        <v>5000</v>
      </c>
      <c r="G301" s="23"/>
      <c r="H301" s="22">
        <f t="shared" si="55"/>
        <v>0</v>
      </c>
      <c r="I301" s="22">
        <f t="shared" si="48"/>
        <v>0</v>
      </c>
      <c r="J301" s="24"/>
      <c r="K301" s="40"/>
      <c r="L301" s="22">
        <f t="shared" si="49"/>
        <v>0</v>
      </c>
      <c r="M301" s="39">
        <f t="shared" si="56"/>
        <v>0</v>
      </c>
      <c r="N301" s="22">
        <f t="shared" si="50"/>
        <v>0</v>
      </c>
      <c r="O301" s="22">
        <f t="shared" si="52"/>
        <v>0</v>
      </c>
      <c r="P301" s="22">
        <f t="shared" si="51"/>
        <v>0</v>
      </c>
      <c r="Q301" s="13"/>
    </row>
    <row r="302" spans="1:17" x14ac:dyDescent="0.25">
      <c r="A302" s="26" t="str">
        <f t="shared" si="44"/>
        <v/>
      </c>
      <c r="B302" s="27" t="str">
        <f t="shared" si="45"/>
        <v/>
      </c>
      <c r="C302" s="22">
        <f t="shared" si="46"/>
        <v>0</v>
      </c>
      <c r="D302" s="22">
        <f t="shared" si="47"/>
        <v>0</v>
      </c>
      <c r="E302" s="22">
        <f t="shared" si="54"/>
        <v>0</v>
      </c>
      <c r="F302" s="29">
        <f t="shared" si="53"/>
        <v>5000</v>
      </c>
      <c r="G302" s="23"/>
      <c r="H302" s="22">
        <f t="shared" si="55"/>
        <v>0</v>
      </c>
      <c r="I302" s="22">
        <f t="shared" si="48"/>
        <v>0</v>
      </c>
      <c r="J302" s="24"/>
      <c r="K302" s="40"/>
      <c r="L302" s="22">
        <f t="shared" si="49"/>
        <v>0</v>
      </c>
      <c r="M302" s="39">
        <f t="shared" si="56"/>
        <v>0</v>
      </c>
      <c r="N302" s="22">
        <f t="shared" si="50"/>
        <v>0</v>
      </c>
      <c r="O302" s="22">
        <f t="shared" si="52"/>
        <v>0</v>
      </c>
      <c r="P302" s="22">
        <f t="shared" si="51"/>
        <v>0</v>
      </c>
      <c r="Q302" s="13"/>
    </row>
    <row r="303" spans="1:17" x14ac:dyDescent="0.25">
      <c r="A303" s="26" t="str">
        <f t="shared" si="44"/>
        <v/>
      </c>
      <c r="B303" s="27" t="str">
        <f t="shared" si="45"/>
        <v/>
      </c>
      <c r="C303" s="22">
        <f t="shared" si="46"/>
        <v>0</v>
      </c>
      <c r="D303" s="22">
        <f t="shared" si="47"/>
        <v>0</v>
      </c>
      <c r="E303" s="22">
        <f t="shared" si="54"/>
        <v>0</v>
      </c>
      <c r="F303" s="29">
        <f t="shared" si="53"/>
        <v>5000</v>
      </c>
      <c r="G303" s="23"/>
      <c r="H303" s="22">
        <f t="shared" si="55"/>
        <v>0</v>
      </c>
      <c r="I303" s="22">
        <f t="shared" si="48"/>
        <v>0</v>
      </c>
      <c r="J303" s="24"/>
      <c r="K303" s="40"/>
      <c r="L303" s="22">
        <f t="shared" si="49"/>
        <v>0</v>
      </c>
      <c r="M303" s="39">
        <f t="shared" si="56"/>
        <v>0</v>
      </c>
      <c r="N303" s="22">
        <f t="shared" si="50"/>
        <v>0</v>
      </c>
      <c r="O303" s="22">
        <f t="shared" si="52"/>
        <v>0</v>
      </c>
      <c r="P303" s="22">
        <f t="shared" si="51"/>
        <v>0</v>
      </c>
      <c r="Q303" s="13"/>
    </row>
    <row r="304" spans="1:17" x14ac:dyDescent="0.25">
      <c r="A304" s="26" t="str">
        <f t="shared" si="44"/>
        <v/>
      </c>
      <c r="B304" s="27" t="str">
        <f t="shared" si="45"/>
        <v/>
      </c>
      <c r="C304" s="22">
        <f t="shared" si="46"/>
        <v>0</v>
      </c>
      <c r="D304" s="22">
        <f t="shared" si="47"/>
        <v>0</v>
      </c>
      <c r="E304" s="22">
        <f t="shared" si="54"/>
        <v>0</v>
      </c>
      <c r="F304" s="29">
        <f t="shared" si="53"/>
        <v>5000</v>
      </c>
      <c r="G304" s="23"/>
      <c r="H304" s="22">
        <f t="shared" si="55"/>
        <v>0</v>
      </c>
      <c r="I304" s="22">
        <f t="shared" si="48"/>
        <v>0</v>
      </c>
      <c r="J304" s="24"/>
      <c r="K304" s="40"/>
      <c r="L304" s="22">
        <f t="shared" si="49"/>
        <v>0</v>
      </c>
      <c r="M304" s="39">
        <f t="shared" si="56"/>
        <v>0</v>
      </c>
      <c r="N304" s="22">
        <f t="shared" si="50"/>
        <v>0</v>
      </c>
      <c r="O304" s="22">
        <f t="shared" si="52"/>
        <v>0</v>
      </c>
      <c r="P304" s="22">
        <f t="shared" si="51"/>
        <v>0</v>
      </c>
      <c r="Q304" s="13"/>
    </row>
    <row r="305" spans="1:17" x14ac:dyDescent="0.25">
      <c r="A305" s="26" t="str">
        <f t="shared" si="44"/>
        <v/>
      </c>
      <c r="B305" s="27" t="str">
        <f t="shared" si="45"/>
        <v/>
      </c>
      <c r="C305" s="22">
        <f t="shared" si="46"/>
        <v>0</v>
      </c>
      <c r="D305" s="22">
        <f t="shared" si="47"/>
        <v>0</v>
      </c>
      <c r="E305" s="22">
        <f t="shared" si="54"/>
        <v>0</v>
      </c>
      <c r="F305" s="29">
        <f t="shared" si="53"/>
        <v>5000</v>
      </c>
      <c r="G305" s="23"/>
      <c r="H305" s="22">
        <f t="shared" si="55"/>
        <v>0</v>
      </c>
      <c r="I305" s="22">
        <f t="shared" si="48"/>
        <v>0</v>
      </c>
      <c r="J305" s="24"/>
      <c r="K305" s="40"/>
      <c r="L305" s="22">
        <f t="shared" si="49"/>
        <v>0</v>
      </c>
      <c r="M305" s="39">
        <f t="shared" si="56"/>
        <v>0</v>
      </c>
      <c r="N305" s="22">
        <f t="shared" si="50"/>
        <v>0</v>
      </c>
      <c r="O305" s="22">
        <f t="shared" si="52"/>
        <v>0</v>
      </c>
      <c r="P305" s="22">
        <f t="shared" si="51"/>
        <v>0</v>
      </c>
      <c r="Q305" s="13"/>
    </row>
    <row r="306" spans="1:17" x14ac:dyDescent="0.25">
      <c r="A306" s="26" t="str">
        <f t="shared" si="44"/>
        <v/>
      </c>
      <c r="B306" s="27" t="str">
        <f t="shared" si="45"/>
        <v/>
      </c>
      <c r="C306" s="22">
        <f t="shared" si="46"/>
        <v>0</v>
      </c>
      <c r="D306" s="22">
        <f t="shared" si="47"/>
        <v>0</v>
      </c>
      <c r="E306" s="22">
        <f t="shared" si="54"/>
        <v>0</v>
      </c>
      <c r="F306" s="29">
        <f t="shared" si="53"/>
        <v>5000</v>
      </c>
      <c r="G306" s="23"/>
      <c r="H306" s="22">
        <f t="shared" si="55"/>
        <v>0</v>
      </c>
      <c r="I306" s="22">
        <f t="shared" si="48"/>
        <v>0</v>
      </c>
      <c r="J306" s="24"/>
      <c r="K306" s="40"/>
      <c r="L306" s="22">
        <f t="shared" si="49"/>
        <v>0</v>
      </c>
      <c r="M306" s="39">
        <f t="shared" si="56"/>
        <v>0</v>
      </c>
      <c r="N306" s="22">
        <f t="shared" si="50"/>
        <v>0</v>
      </c>
      <c r="O306" s="22">
        <f t="shared" si="52"/>
        <v>0</v>
      </c>
      <c r="P306" s="22">
        <f t="shared" si="51"/>
        <v>0</v>
      </c>
      <c r="Q306" s="13"/>
    </row>
    <row r="307" spans="1:17" x14ac:dyDescent="0.25">
      <c r="A307" s="26" t="str">
        <f t="shared" si="44"/>
        <v/>
      </c>
      <c r="B307" s="27" t="str">
        <f t="shared" si="45"/>
        <v/>
      </c>
      <c r="C307" s="22">
        <f t="shared" si="46"/>
        <v>0</v>
      </c>
      <c r="D307" s="22">
        <f t="shared" si="47"/>
        <v>0</v>
      </c>
      <c r="E307" s="22">
        <f t="shared" si="54"/>
        <v>0</v>
      </c>
      <c r="F307" s="29">
        <f t="shared" si="53"/>
        <v>5000</v>
      </c>
      <c r="G307" s="23"/>
      <c r="H307" s="22">
        <f t="shared" si="55"/>
        <v>0</v>
      </c>
      <c r="I307" s="22">
        <f t="shared" si="48"/>
        <v>0</v>
      </c>
      <c r="J307" s="24"/>
      <c r="K307" s="40"/>
      <c r="L307" s="22">
        <f t="shared" si="49"/>
        <v>0</v>
      </c>
      <c r="M307" s="39">
        <f t="shared" si="56"/>
        <v>0</v>
      </c>
      <c r="N307" s="22">
        <f t="shared" si="50"/>
        <v>0</v>
      </c>
      <c r="O307" s="22">
        <f t="shared" si="52"/>
        <v>0</v>
      </c>
      <c r="P307" s="22">
        <f t="shared" si="51"/>
        <v>0</v>
      </c>
      <c r="Q307" s="13"/>
    </row>
    <row r="308" spans="1:17" x14ac:dyDescent="0.25">
      <c r="A308" s="26" t="str">
        <f t="shared" si="44"/>
        <v/>
      </c>
      <c r="B308" s="27" t="str">
        <f t="shared" si="45"/>
        <v/>
      </c>
      <c r="C308" s="22">
        <f t="shared" si="46"/>
        <v>0</v>
      </c>
      <c r="D308" s="22">
        <f t="shared" si="47"/>
        <v>0</v>
      </c>
      <c r="E308" s="22">
        <f t="shared" si="54"/>
        <v>0</v>
      </c>
      <c r="F308" s="29">
        <f t="shared" si="53"/>
        <v>5000</v>
      </c>
      <c r="G308" s="23"/>
      <c r="H308" s="22">
        <f t="shared" si="55"/>
        <v>0</v>
      </c>
      <c r="I308" s="22">
        <f t="shared" si="48"/>
        <v>0</v>
      </c>
      <c r="J308" s="24"/>
      <c r="K308" s="40"/>
      <c r="L308" s="22">
        <f t="shared" si="49"/>
        <v>0</v>
      </c>
      <c r="M308" s="39">
        <f t="shared" si="56"/>
        <v>0</v>
      </c>
      <c r="N308" s="22">
        <f t="shared" si="50"/>
        <v>0</v>
      </c>
      <c r="O308" s="22">
        <f t="shared" si="52"/>
        <v>0</v>
      </c>
      <c r="P308" s="22">
        <f t="shared" si="51"/>
        <v>0</v>
      </c>
      <c r="Q308" s="13"/>
    </row>
    <row r="309" spans="1:17" x14ac:dyDescent="0.25">
      <c r="A309" s="26" t="str">
        <f t="shared" si="44"/>
        <v/>
      </c>
      <c r="B309" s="27" t="str">
        <f t="shared" si="45"/>
        <v/>
      </c>
      <c r="C309" s="22">
        <f t="shared" si="46"/>
        <v>0</v>
      </c>
      <c r="D309" s="22">
        <f t="shared" si="47"/>
        <v>0</v>
      </c>
      <c r="E309" s="22">
        <f t="shared" si="54"/>
        <v>0</v>
      </c>
      <c r="F309" s="29">
        <f t="shared" si="53"/>
        <v>5000</v>
      </c>
      <c r="G309" s="23"/>
      <c r="H309" s="22">
        <f t="shared" si="55"/>
        <v>0</v>
      </c>
      <c r="I309" s="22">
        <f t="shared" si="48"/>
        <v>0</v>
      </c>
      <c r="J309" s="24"/>
      <c r="K309" s="40"/>
      <c r="L309" s="22">
        <f t="shared" si="49"/>
        <v>0</v>
      </c>
      <c r="M309" s="39">
        <f t="shared" si="56"/>
        <v>0</v>
      </c>
      <c r="N309" s="22">
        <f t="shared" si="50"/>
        <v>0</v>
      </c>
      <c r="O309" s="22">
        <f t="shared" si="52"/>
        <v>0</v>
      </c>
      <c r="P309" s="22">
        <f t="shared" si="51"/>
        <v>0</v>
      </c>
      <c r="Q309" s="13"/>
    </row>
    <row r="310" spans="1:17" x14ac:dyDescent="0.25">
      <c r="A310" s="26" t="str">
        <f t="shared" si="44"/>
        <v/>
      </c>
      <c r="B310" s="27" t="str">
        <f t="shared" si="45"/>
        <v/>
      </c>
      <c r="C310" s="22">
        <f t="shared" si="46"/>
        <v>0</v>
      </c>
      <c r="D310" s="22">
        <f t="shared" si="47"/>
        <v>0</v>
      </c>
      <c r="E310" s="22">
        <f t="shared" si="54"/>
        <v>0</v>
      </c>
      <c r="F310" s="29">
        <f t="shared" si="53"/>
        <v>5000</v>
      </c>
      <c r="G310" s="23"/>
      <c r="H310" s="22">
        <f t="shared" si="55"/>
        <v>0</v>
      </c>
      <c r="I310" s="22">
        <f t="shared" si="48"/>
        <v>0</v>
      </c>
      <c r="J310" s="24"/>
      <c r="K310" s="40"/>
      <c r="L310" s="22">
        <f t="shared" si="49"/>
        <v>0</v>
      </c>
      <c r="M310" s="39">
        <f t="shared" si="56"/>
        <v>0</v>
      </c>
      <c r="N310" s="22">
        <f t="shared" si="50"/>
        <v>0</v>
      </c>
      <c r="O310" s="22">
        <f t="shared" si="52"/>
        <v>0</v>
      </c>
      <c r="P310" s="22">
        <f t="shared" si="51"/>
        <v>0</v>
      </c>
      <c r="Q310" s="13"/>
    </row>
    <row r="311" spans="1:17" x14ac:dyDescent="0.25">
      <c r="A311" s="26" t="str">
        <f t="shared" si="44"/>
        <v/>
      </c>
      <c r="B311" s="27" t="str">
        <f t="shared" si="45"/>
        <v/>
      </c>
      <c r="C311" s="22">
        <f t="shared" si="46"/>
        <v>0</v>
      </c>
      <c r="D311" s="22">
        <f t="shared" si="47"/>
        <v>0</v>
      </c>
      <c r="E311" s="22">
        <f t="shared" si="54"/>
        <v>0</v>
      </c>
      <c r="F311" s="29">
        <f t="shared" si="53"/>
        <v>5000</v>
      </c>
      <c r="G311" s="23"/>
      <c r="H311" s="22">
        <f t="shared" si="55"/>
        <v>0</v>
      </c>
      <c r="I311" s="22">
        <f t="shared" si="48"/>
        <v>0</v>
      </c>
      <c r="J311" s="24"/>
      <c r="K311" s="40"/>
      <c r="L311" s="22">
        <f t="shared" si="49"/>
        <v>0</v>
      </c>
      <c r="M311" s="39">
        <f t="shared" si="56"/>
        <v>0</v>
      </c>
      <c r="N311" s="22">
        <f t="shared" si="50"/>
        <v>0</v>
      </c>
      <c r="O311" s="22">
        <f t="shared" si="52"/>
        <v>0</v>
      </c>
      <c r="P311" s="22">
        <f t="shared" si="51"/>
        <v>0</v>
      </c>
      <c r="Q311" s="13"/>
    </row>
    <row r="312" spans="1:17" x14ac:dyDescent="0.25">
      <c r="A312" s="26" t="str">
        <f t="shared" si="44"/>
        <v/>
      </c>
      <c r="B312" s="27" t="str">
        <f t="shared" si="45"/>
        <v/>
      </c>
      <c r="C312" s="22">
        <f t="shared" si="46"/>
        <v>0</v>
      </c>
      <c r="D312" s="22">
        <f t="shared" si="47"/>
        <v>0</v>
      </c>
      <c r="E312" s="22">
        <f t="shared" si="54"/>
        <v>0</v>
      </c>
      <c r="F312" s="29">
        <f t="shared" si="53"/>
        <v>5000</v>
      </c>
      <c r="G312" s="23"/>
      <c r="H312" s="22">
        <f t="shared" si="55"/>
        <v>0</v>
      </c>
      <c r="I312" s="22">
        <f t="shared" si="48"/>
        <v>0</v>
      </c>
      <c r="J312" s="24"/>
      <c r="K312" s="40"/>
      <c r="L312" s="22">
        <f t="shared" si="49"/>
        <v>0</v>
      </c>
      <c r="M312" s="39">
        <f t="shared" si="56"/>
        <v>0</v>
      </c>
      <c r="N312" s="22">
        <f t="shared" si="50"/>
        <v>0</v>
      </c>
      <c r="O312" s="22">
        <f t="shared" si="52"/>
        <v>0</v>
      </c>
      <c r="P312" s="22">
        <f t="shared" si="51"/>
        <v>0</v>
      </c>
      <c r="Q312" s="13"/>
    </row>
    <row r="313" spans="1:17" x14ac:dyDescent="0.25">
      <c r="A313" s="26" t="str">
        <f t="shared" si="44"/>
        <v/>
      </c>
      <c r="B313" s="27" t="str">
        <f t="shared" si="45"/>
        <v/>
      </c>
      <c r="C313" s="22">
        <f t="shared" si="46"/>
        <v>0</v>
      </c>
      <c r="D313" s="22">
        <f t="shared" si="47"/>
        <v>0</v>
      </c>
      <c r="E313" s="22">
        <f t="shared" si="54"/>
        <v>0</v>
      </c>
      <c r="F313" s="29">
        <f t="shared" si="53"/>
        <v>5000</v>
      </c>
      <c r="G313" s="23"/>
      <c r="H313" s="22">
        <f t="shared" si="55"/>
        <v>0</v>
      </c>
      <c r="I313" s="22">
        <f t="shared" si="48"/>
        <v>0</v>
      </c>
      <c r="J313" s="24"/>
      <c r="K313" s="40"/>
      <c r="L313" s="22">
        <f t="shared" si="49"/>
        <v>0</v>
      </c>
      <c r="M313" s="39">
        <f t="shared" si="56"/>
        <v>0</v>
      </c>
      <c r="N313" s="22">
        <f t="shared" si="50"/>
        <v>0</v>
      </c>
      <c r="O313" s="22">
        <f t="shared" si="52"/>
        <v>0</v>
      </c>
      <c r="P313" s="22">
        <f t="shared" si="51"/>
        <v>0</v>
      </c>
      <c r="Q313" s="13"/>
    </row>
    <row r="314" spans="1:17" x14ac:dyDescent="0.25">
      <c r="A314" s="26" t="str">
        <f t="shared" ref="A314:A377" si="57">IF(((E313+H313+I313)-P313)&gt;0.01,A313+1,"")</f>
        <v/>
      </c>
      <c r="B314" s="27" t="str">
        <f t="shared" ref="B314:B377" si="58">IF(((E313+H313+I313)-P313)&gt;0.01,IF(ISBLANK($D$8),"",DATE(YEAR($D$8),MONTH($D$8)+(ROW(B314)-ROW($B$57)),DAY($D$8))),"")</f>
        <v/>
      </c>
      <c r="C314" s="22">
        <f t="shared" ref="C314:C377" si="59">IF(C313+IF(PPI=TRUE,O313,0)-IF(L313="",0,(P313-M313)*(1-$D$22))&lt;0,0,C313+IF(PPI=TRUE,O313,0)-IF(L313="",0,(P313-M313)*(1-$D$22)))</f>
        <v>0</v>
      </c>
      <c r="D314" s="22">
        <f t="shared" ref="D314:D377" si="60">D313-IF(L313="",0,(P313-M313)*$D$22)+IF(C313+IF(PPI=TRUE,O313,0)-IF(L313="",0,(P313-M313)*(1-$D$22))&lt;0,C313+IF(PPI=TRUE,O313,0)-IF(L313="",0,(P313-M313)*(1-$D$22)),0)</f>
        <v>0</v>
      </c>
      <c r="E314" s="22">
        <f t="shared" si="54"/>
        <v>0</v>
      </c>
      <c r="F314" s="29">
        <f t="shared" si="53"/>
        <v>5000</v>
      </c>
      <c r="G314" s="23"/>
      <c r="H314" s="22">
        <f t="shared" si="55"/>
        <v>0</v>
      </c>
      <c r="I314" s="22">
        <f t="shared" ref="I314:I377" si="61">IF(D314&lt;0,"",IF(ISBLANK($D$14),"",D314*($D$20/12)))</f>
        <v>0</v>
      </c>
      <c r="J314" s="24"/>
      <c r="K314" s="40"/>
      <c r="L314" s="22">
        <f t="shared" ref="L314:L377" si="62">IF(E314&gt;0,P314-M314-IF(PPI=TRUE,0,O314),0)</f>
        <v>0</v>
      </c>
      <c r="M314" s="39">
        <f t="shared" si="56"/>
        <v>0</v>
      </c>
      <c r="N314" s="22">
        <f t="shared" ref="N314:N377" si="63">IF(E314&gt;=0.01,IF(Pay=1,0,IF(ISBLANK($D$28),0,IF(E314&lt;$D$28+E314*$D$24,E314-E314*$D$24,$D$28))),0)</f>
        <v>0</v>
      </c>
      <c r="O314" s="22">
        <f t="shared" si="52"/>
        <v>0</v>
      </c>
      <c r="P314" s="22">
        <f t="shared" ref="P314:P377" si="64">IF(E314&gt;0,SUM(IF(E314&lt;$D$30,E314+M314,IF(Minimum+IF(Pay=1,0,M314)+IF(PPI=TRUE,0,O314)+N314&gt;$D$30,SUM(Minimum,IF(Pay=1,0,M314),N314,IF(PPI=TRUE,0,O314)),$D$30))),0)</f>
        <v>0</v>
      </c>
      <c r="Q314" s="13"/>
    </row>
    <row r="315" spans="1:17" x14ac:dyDescent="0.25">
      <c r="A315" s="26" t="str">
        <f t="shared" si="57"/>
        <v/>
      </c>
      <c r="B315" s="27" t="str">
        <f t="shared" si="58"/>
        <v/>
      </c>
      <c r="C315" s="22">
        <f t="shared" si="59"/>
        <v>0</v>
      </c>
      <c r="D315" s="22">
        <f t="shared" si="60"/>
        <v>0</v>
      </c>
      <c r="E315" s="22">
        <f t="shared" si="54"/>
        <v>0</v>
      </c>
      <c r="F315" s="29">
        <f t="shared" si="53"/>
        <v>5000</v>
      </c>
      <c r="G315" s="23"/>
      <c r="H315" s="22">
        <f t="shared" si="55"/>
        <v>0</v>
      </c>
      <c r="I315" s="22">
        <f t="shared" si="61"/>
        <v>0</v>
      </c>
      <c r="J315" s="24"/>
      <c r="K315" s="40"/>
      <c r="L315" s="22">
        <f t="shared" si="62"/>
        <v>0</v>
      </c>
      <c r="M315" s="39">
        <f t="shared" si="56"/>
        <v>0</v>
      </c>
      <c r="N315" s="22">
        <f t="shared" si="63"/>
        <v>0</v>
      </c>
      <c r="O315" s="22">
        <f t="shared" ref="O315:O378" si="65">IF(E315&gt;=0.01,IF(ISBLANK($D$32),0,E315*$D$32),0)</f>
        <v>0</v>
      </c>
      <c r="P315" s="22">
        <f t="shared" si="64"/>
        <v>0</v>
      </c>
      <c r="Q315" s="13"/>
    </row>
    <row r="316" spans="1:17" x14ac:dyDescent="0.25">
      <c r="A316" s="26" t="str">
        <f t="shared" si="57"/>
        <v/>
      </c>
      <c r="B316" s="27" t="str">
        <f t="shared" si="58"/>
        <v/>
      </c>
      <c r="C316" s="22">
        <f t="shared" si="59"/>
        <v>0</v>
      </c>
      <c r="D316" s="22">
        <f t="shared" si="60"/>
        <v>0</v>
      </c>
      <c r="E316" s="22">
        <f t="shared" si="54"/>
        <v>0</v>
      </c>
      <c r="F316" s="29">
        <f t="shared" si="53"/>
        <v>5000</v>
      </c>
      <c r="G316" s="23"/>
      <c r="H316" s="22">
        <f t="shared" si="55"/>
        <v>0</v>
      </c>
      <c r="I316" s="22">
        <f t="shared" si="61"/>
        <v>0</v>
      </c>
      <c r="J316" s="24"/>
      <c r="K316" s="40"/>
      <c r="L316" s="22">
        <f t="shared" si="62"/>
        <v>0</v>
      </c>
      <c r="M316" s="39">
        <f t="shared" si="56"/>
        <v>0</v>
      </c>
      <c r="N316" s="22">
        <f t="shared" si="63"/>
        <v>0</v>
      </c>
      <c r="O316" s="22">
        <f t="shared" si="65"/>
        <v>0</v>
      </c>
      <c r="P316" s="22">
        <f t="shared" si="64"/>
        <v>0</v>
      </c>
      <c r="Q316" s="13"/>
    </row>
    <row r="317" spans="1:17" x14ac:dyDescent="0.25">
      <c r="A317" s="26" t="str">
        <f t="shared" si="57"/>
        <v/>
      </c>
      <c r="B317" s="27" t="str">
        <f t="shared" si="58"/>
        <v/>
      </c>
      <c r="C317" s="22">
        <f t="shared" si="59"/>
        <v>0</v>
      </c>
      <c r="D317" s="22">
        <f t="shared" si="60"/>
        <v>0</v>
      </c>
      <c r="E317" s="22">
        <f t="shared" si="54"/>
        <v>0</v>
      </c>
      <c r="F317" s="29">
        <f t="shared" ref="F317:F380" si="66">IF(ISBLANK($D$10),"",$D$10-E317)</f>
        <v>5000</v>
      </c>
      <c r="G317" s="23"/>
      <c r="H317" s="22">
        <f t="shared" si="55"/>
        <v>0</v>
      </c>
      <c r="I317" s="22">
        <f t="shared" si="61"/>
        <v>0</v>
      </c>
      <c r="J317" s="24"/>
      <c r="K317" s="40"/>
      <c r="L317" s="22">
        <f t="shared" si="62"/>
        <v>0</v>
      </c>
      <c r="M317" s="39">
        <f t="shared" si="56"/>
        <v>0</v>
      </c>
      <c r="N317" s="22">
        <f t="shared" si="63"/>
        <v>0</v>
      </c>
      <c r="O317" s="22">
        <f t="shared" si="65"/>
        <v>0</v>
      </c>
      <c r="P317" s="22">
        <f t="shared" si="64"/>
        <v>0</v>
      </c>
      <c r="Q317" s="13"/>
    </row>
    <row r="318" spans="1:17" x14ac:dyDescent="0.25">
      <c r="A318" s="26" t="str">
        <f t="shared" si="57"/>
        <v/>
      </c>
      <c r="B318" s="27" t="str">
        <f t="shared" si="58"/>
        <v/>
      </c>
      <c r="C318" s="22">
        <f t="shared" si="59"/>
        <v>0</v>
      </c>
      <c r="D318" s="22">
        <f t="shared" si="60"/>
        <v>0</v>
      </c>
      <c r="E318" s="22">
        <f t="shared" si="54"/>
        <v>0</v>
      </c>
      <c r="F318" s="29">
        <f t="shared" si="66"/>
        <v>5000</v>
      </c>
      <c r="G318" s="23"/>
      <c r="H318" s="22">
        <f t="shared" si="55"/>
        <v>0</v>
      </c>
      <c r="I318" s="22">
        <f t="shared" si="61"/>
        <v>0</v>
      </c>
      <c r="J318" s="24"/>
      <c r="K318" s="40"/>
      <c r="L318" s="22">
        <f t="shared" si="62"/>
        <v>0</v>
      </c>
      <c r="M318" s="39">
        <f t="shared" si="56"/>
        <v>0</v>
      </c>
      <c r="N318" s="22">
        <f t="shared" si="63"/>
        <v>0</v>
      </c>
      <c r="O318" s="22">
        <f t="shared" si="65"/>
        <v>0</v>
      </c>
      <c r="P318" s="22">
        <f t="shared" si="64"/>
        <v>0</v>
      </c>
      <c r="Q318" s="13"/>
    </row>
    <row r="319" spans="1:17" x14ac:dyDescent="0.25">
      <c r="A319" s="26" t="str">
        <f t="shared" si="57"/>
        <v/>
      </c>
      <c r="B319" s="27" t="str">
        <f t="shared" si="58"/>
        <v/>
      </c>
      <c r="C319" s="22">
        <f t="shared" si="59"/>
        <v>0</v>
      </c>
      <c r="D319" s="22">
        <f t="shared" si="60"/>
        <v>0</v>
      </c>
      <c r="E319" s="22">
        <f t="shared" si="54"/>
        <v>0</v>
      </c>
      <c r="F319" s="29">
        <f t="shared" si="66"/>
        <v>5000</v>
      </c>
      <c r="G319" s="23"/>
      <c r="H319" s="22">
        <f t="shared" si="55"/>
        <v>0</v>
      </c>
      <c r="I319" s="22">
        <f t="shared" si="61"/>
        <v>0</v>
      </c>
      <c r="J319" s="24"/>
      <c r="K319" s="40"/>
      <c r="L319" s="22">
        <f t="shared" si="62"/>
        <v>0</v>
      </c>
      <c r="M319" s="39">
        <f t="shared" si="56"/>
        <v>0</v>
      </c>
      <c r="N319" s="22">
        <f t="shared" si="63"/>
        <v>0</v>
      </c>
      <c r="O319" s="22">
        <f t="shared" si="65"/>
        <v>0</v>
      </c>
      <c r="P319" s="22">
        <f t="shared" si="64"/>
        <v>0</v>
      </c>
      <c r="Q319" s="13"/>
    </row>
    <row r="320" spans="1:17" x14ac:dyDescent="0.25">
      <c r="A320" s="26" t="str">
        <f t="shared" si="57"/>
        <v/>
      </c>
      <c r="B320" s="27" t="str">
        <f t="shared" si="58"/>
        <v/>
      </c>
      <c r="C320" s="22">
        <f t="shared" si="59"/>
        <v>0</v>
      </c>
      <c r="D320" s="22">
        <f t="shared" si="60"/>
        <v>0</v>
      </c>
      <c r="E320" s="22">
        <f t="shared" si="54"/>
        <v>0</v>
      </c>
      <c r="F320" s="29">
        <f t="shared" si="66"/>
        <v>5000</v>
      </c>
      <c r="G320" s="23"/>
      <c r="H320" s="22">
        <f t="shared" si="55"/>
        <v>0</v>
      </c>
      <c r="I320" s="22">
        <f t="shared" si="61"/>
        <v>0</v>
      </c>
      <c r="J320" s="24"/>
      <c r="K320" s="40"/>
      <c r="L320" s="22">
        <f t="shared" si="62"/>
        <v>0</v>
      </c>
      <c r="M320" s="39">
        <f t="shared" si="56"/>
        <v>0</v>
      </c>
      <c r="N320" s="22">
        <f t="shared" si="63"/>
        <v>0</v>
      </c>
      <c r="O320" s="22">
        <f t="shared" si="65"/>
        <v>0</v>
      </c>
      <c r="P320" s="22">
        <f t="shared" si="64"/>
        <v>0</v>
      </c>
      <c r="Q320" s="13"/>
    </row>
    <row r="321" spans="1:17" x14ac:dyDescent="0.25">
      <c r="A321" s="26" t="str">
        <f t="shared" si="57"/>
        <v/>
      </c>
      <c r="B321" s="27" t="str">
        <f t="shared" si="58"/>
        <v/>
      </c>
      <c r="C321" s="22">
        <f t="shared" si="59"/>
        <v>0</v>
      </c>
      <c r="D321" s="22">
        <f t="shared" si="60"/>
        <v>0</v>
      </c>
      <c r="E321" s="22">
        <f t="shared" ref="E321:E384" si="67">IF(C321&lt;0,"",SUM(C321:D321))</f>
        <v>0</v>
      </c>
      <c r="F321" s="29">
        <f t="shared" si="66"/>
        <v>5000</v>
      </c>
      <c r="G321" s="23"/>
      <c r="H321" s="22">
        <f t="shared" si="55"/>
        <v>0</v>
      </c>
      <c r="I321" s="22">
        <f t="shared" si="61"/>
        <v>0</v>
      </c>
      <c r="J321" s="24"/>
      <c r="K321" s="40"/>
      <c r="L321" s="22">
        <f t="shared" si="62"/>
        <v>0</v>
      </c>
      <c r="M321" s="39">
        <f t="shared" si="56"/>
        <v>0</v>
      </c>
      <c r="N321" s="22">
        <f t="shared" si="63"/>
        <v>0</v>
      </c>
      <c r="O321" s="22">
        <f t="shared" si="65"/>
        <v>0</v>
      </c>
      <c r="P321" s="22">
        <f t="shared" si="64"/>
        <v>0</v>
      </c>
      <c r="Q321" s="13"/>
    </row>
    <row r="322" spans="1:17" x14ac:dyDescent="0.25">
      <c r="A322" s="26" t="str">
        <f t="shared" si="57"/>
        <v/>
      </c>
      <c r="B322" s="27" t="str">
        <f t="shared" si="58"/>
        <v/>
      </c>
      <c r="C322" s="22">
        <f t="shared" si="59"/>
        <v>0</v>
      </c>
      <c r="D322" s="22">
        <f t="shared" si="60"/>
        <v>0</v>
      </c>
      <c r="E322" s="22">
        <f t="shared" si="67"/>
        <v>0</v>
      </c>
      <c r="F322" s="29">
        <f t="shared" si="66"/>
        <v>5000</v>
      </c>
      <c r="G322" s="23"/>
      <c r="H322" s="22">
        <f t="shared" si="55"/>
        <v>0</v>
      </c>
      <c r="I322" s="22">
        <f t="shared" si="61"/>
        <v>0</v>
      </c>
      <c r="J322" s="24"/>
      <c r="K322" s="40"/>
      <c r="L322" s="22">
        <f t="shared" si="62"/>
        <v>0</v>
      </c>
      <c r="M322" s="39">
        <f t="shared" si="56"/>
        <v>0</v>
      </c>
      <c r="N322" s="22">
        <f t="shared" si="63"/>
        <v>0</v>
      </c>
      <c r="O322" s="22">
        <f t="shared" si="65"/>
        <v>0</v>
      </c>
      <c r="P322" s="22">
        <f t="shared" si="64"/>
        <v>0</v>
      </c>
      <c r="Q322" s="13"/>
    </row>
    <row r="323" spans="1:17" x14ac:dyDescent="0.25">
      <c r="A323" s="26" t="str">
        <f t="shared" si="57"/>
        <v/>
      </c>
      <c r="B323" s="27" t="str">
        <f t="shared" si="58"/>
        <v/>
      </c>
      <c r="C323" s="22">
        <f t="shared" si="59"/>
        <v>0</v>
      </c>
      <c r="D323" s="22">
        <f t="shared" si="60"/>
        <v>0</v>
      </c>
      <c r="E323" s="22">
        <f t="shared" si="67"/>
        <v>0</v>
      </c>
      <c r="F323" s="29">
        <f t="shared" si="66"/>
        <v>5000</v>
      </c>
      <c r="G323" s="23"/>
      <c r="H323" s="22">
        <f t="shared" si="55"/>
        <v>0</v>
      </c>
      <c r="I323" s="22">
        <f t="shared" si="61"/>
        <v>0</v>
      </c>
      <c r="J323" s="24"/>
      <c r="K323" s="40"/>
      <c r="L323" s="22">
        <f t="shared" si="62"/>
        <v>0</v>
      </c>
      <c r="M323" s="39">
        <f t="shared" si="56"/>
        <v>0</v>
      </c>
      <c r="N323" s="22">
        <f t="shared" si="63"/>
        <v>0</v>
      </c>
      <c r="O323" s="22">
        <f t="shared" si="65"/>
        <v>0</v>
      </c>
      <c r="P323" s="22">
        <f t="shared" si="64"/>
        <v>0</v>
      </c>
      <c r="Q323" s="13"/>
    </row>
    <row r="324" spans="1:17" x14ac:dyDescent="0.25">
      <c r="A324" s="26" t="str">
        <f t="shared" si="57"/>
        <v/>
      </c>
      <c r="B324" s="27" t="str">
        <f t="shared" si="58"/>
        <v/>
      </c>
      <c r="C324" s="22">
        <f t="shared" si="59"/>
        <v>0</v>
      </c>
      <c r="D324" s="22">
        <f t="shared" si="60"/>
        <v>0</v>
      </c>
      <c r="E324" s="22">
        <f t="shared" si="67"/>
        <v>0</v>
      </c>
      <c r="F324" s="29">
        <f t="shared" si="66"/>
        <v>5000</v>
      </c>
      <c r="G324" s="23"/>
      <c r="H324" s="22">
        <f t="shared" si="55"/>
        <v>0</v>
      </c>
      <c r="I324" s="22">
        <f t="shared" si="61"/>
        <v>0</v>
      </c>
      <c r="J324" s="24"/>
      <c r="K324" s="40"/>
      <c r="L324" s="22">
        <f t="shared" si="62"/>
        <v>0</v>
      </c>
      <c r="M324" s="39">
        <f t="shared" si="56"/>
        <v>0</v>
      </c>
      <c r="N324" s="22">
        <f t="shared" si="63"/>
        <v>0</v>
      </c>
      <c r="O324" s="22">
        <f t="shared" si="65"/>
        <v>0</v>
      </c>
      <c r="P324" s="22">
        <f t="shared" si="64"/>
        <v>0</v>
      </c>
      <c r="Q324" s="13"/>
    </row>
    <row r="325" spans="1:17" x14ac:dyDescent="0.25">
      <c r="A325" s="26" t="str">
        <f t="shared" si="57"/>
        <v/>
      </c>
      <c r="B325" s="27" t="str">
        <f t="shared" si="58"/>
        <v/>
      </c>
      <c r="C325" s="22">
        <f t="shared" si="59"/>
        <v>0</v>
      </c>
      <c r="D325" s="22">
        <f t="shared" si="60"/>
        <v>0</v>
      </c>
      <c r="E325" s="22">
        <f t="shared" si="67"/>
        <v>0</v>
      </c>
      <c r="F325" s="29">
        <f t="shared" si="66"/>
        <v>5000</v>
      </c>
      <c r="G325" s="23"/>
      <c r="H325" s="22">
        <f t="shared" si="55"/>
        <v>0</v>
      </c>
      <c r="I325" s="22">
        <f t="shared" si="61"/>
        <v>0</v>
      </c>
      <c r="J325" s="24"/>
      <c r="K325" s="40"/>
      <c r="L325" s="22">
        <f t="shared" si="62"/>
        <v>0</v>
      </c>
      <c r="M325" s="39">
        <f t="shared" si="56"/>
        <v>0</v>
      </c>
      <c r="N325" s="22">
        <f t="shared" si="63"/>
        <v>0</v>
      </c>
      <c r="O325" s="22">
        <f t="shared" si="65"/>
        <v>0</v>
      </c>
      <c r="P325" s="22">
        <f t="shared" si="64"/>
        <v>0</v>
      </c>
      <c r="Q325" s="13"/>
    </row>
    <row r="326" spans="1:17" x14ac:dyDescent="0.25">
      <c r="A326" s="26" t="str">
        <f t="shared" si="57"/>
        <v/>
      </c>
      <c r="B326" s="27" t="str">
        <f t="shared" si="58"/>
        <v/>
      </c>
      <c r="C326" s="22">
        <f t="shared" si="59"/>
        <v>0</v>
      </c>
      <c r="D326" s="22">
        <f t="shared" si="60"/>
        <v>0</v>
      </c>
      <c r="E326" s="22">
        <f t="shared" si="67"/>
        <v>0</v>
      </c>
      <c r="F326" s="29">
        <f t="shared" si="66"/>
        <v>5000</v>
      </c>
      <c r="G326" s="23"/>
      <c r="H326" s="22">
        <f t="shared" si="55"/>
        <v>0</v>
      </c>
      <c r="I326" s="22">
        <f t="shared" si="61"/>
        <v>0</v>
      </c>
      <c r="J326" s="24"/>
      <c r="K326" s="40"/>
      <c r="L326" s="22">
        <f t="shared" si="62"/>
        <v>0</v>
      </c>
      <c r="M326" s="39">
        <f t="shared" si="56"/>
        <v>0</v>
      </c>
      <c r="N326" s="22">
        <f t="shared" si="63"/>
        <v>0</v>
      </c>
      <c r="O326" s="22">
        <f t="shared" si="65"/>
        <v>0</v>
      </c>
      <c r="P326" s="22">
        <f t="shared" si="64"/>
        <v>0</v>
      </c>
      <c r="Q326" s="13"/>
    </row>
    <row r="327" spans="1:17" x14ac:dyDescent="0.25">
      <c r="A327" s="26" t="str">
        <f t="shared" si="57"/>
        <v/>
      </c>
      <c r="B327" s="27" t="str">
        <f t="shared" si="58"/>
        <v/>
      </c>
      <c r="C327" s="22">
        <f t="shared" si="59"/>
        <v>0</v>
      </c>
      <c r="D327" s="22">
        <f t="shared" si="60"/>
        <v>0</v>
      </c>
      <c r="E327" s="22">
        <f t="shared" si="67"/>
        <v>0</v>
      </c>
      <c r="F327" s="29">
        <f t="shared" si="66"/>
        <v>5000</v>
      </c>
      <c r="G327" s="23"/>
      <c r="H327" s="22">
        <f t="shared" si="55"/>
        <v>0</v>
      </c>
      <c r="I327" s="22">
        <f t="shared" si="61"/>
        <v>0</v>
      </c>
      <c r="J327" s="24"/>
      <c r="K327" s="40"/>
      <c r="L327" s="22">
        <f t="shared" si="62"/>
        <v>0</v>
      </c>
      <c r="M327" s="39">
        <f t="shared" si="56"/>
        <v>0</v>
      </c>
      <c r="N327" s="22">
        <f t="shared" si="63"/>
        <v>0</v>
      </c>
      <c r="O327" s="22">
        <f t="shared" si="65"/>
        <v>0</v>
      </c>
      <c r="P327" s="22">
        <f t="shared" si="64"/>
        <v>0</v>
      </c>
      <c r="Q327" s="13"/>
    </row>
    <row r="328" spans="1:17" x14ac:dyDescent="0.25">
      <c r="A328" s="26" t="str">
        <f t="shared" si="57"/>
        <v/>
      </c>
      <c r="B328" s="27" t="str">
        <f t="shared" si="58"/>
        <v/>
      </c>
      <c r="C328" s="22">
        <f t="shared" si="59"/>
        <v>0</v>
      </c>
      <c r="D328" s="22">
        <f t="shared" si="60"/>
        <v>0</v>
      </c>
      <c r="E328" s="22">
        <f t="shared" si="67"/>
        <v>0</v>
      </c>
      <c r="F328" s="29">
        <f t="shared" si="66"/>
        <v>5000</v>
      </c>
      <c r="G328" s="23"/>
      <c r="H328" s="22">
        <f t="shared" si="55"/>
        <v>0</v>
      </c>
      <c r="I328" s="22">
        <f t="shared" si="61"/>
        <v>0</v>
      </c>
      <c r="J328" s="24"/>
      <c r="K328" s="40"/>
      <c r="L328" s="22">
        <f t="shared" si="62"/>
        <v>0</v>
      </c>
      <c r="M328" s="39">
        <f t="shared" si="56"/>
        <v>0</v>
      </c>
      <c r="N328" s="22">
        <f t="shared" si="63"/>
        <v>0</v>
      </c>
      <c r="O328" s="22">
        <f t="shared" si="65"/>
        <v>0</v>
      </c>
      <c r="P328" s="22">
        <f t="shared" si="64"/>
        <v>0</v>
      </c>
      <c r="Q328" s="13"/>
    </row>
    <row r="329" spans="1:17" x14ac:dyDescent="0.25">
      <c r="A329" s="26" t="str">
        <f t="shared" si="57"/>
        <v/>
      </c>
      <c r="B329" s="27" t="str">
        <f t="shared" si="58"/>
        <v/>
      </c>
      <c r="C329" s="22">
        <f t="shared" si="59"/>
        <v>0</v>
      </c>
      <c r="D329" s="22">
        <f t="shared" si="60"/>
        <v>0</v>
      </c>
      <c r="E329" s="22">
        <f t="shared" si="67"/>
        <v>0</v>
      </c>
      <c r="F329" s="29">
        <f t="shared" si="66"/>
        <v>5000</v>
      </c>
      <c r="G329" s="23"/>
      <c r="H329" s="22">
        <f t="shared" si="55"/>
        <v>0</v>
      </c>
      <c r="I329" s="22">
        <f t="shared" si="61"/>
        <v>0</v>
      </c>
      <c r="J329" s="24"/>
      <c r="K329" s="40"/>
      <c r="L329" s="22">
        <f t="shared" si="62"/>
        <v>0</v>
      </c>
      <c r="M329" s="39">
        <f t="shared" si="56"/>
        <v>0</v>
      </c>
      <c r="N329" s="22">
        <f t="shared" si="63"/>
        <v>0</v>
      </c>
      <c r="O329" s="22">
        <f t="shared" si="65"/>
        <v>0</v>
      </c>
      <c r="P329" s="22">
        <f t="shared" si="64"/>
        <v>0</v>
      </c>
      <c r="Q329" s="13"/>
    </row>
    <row r="330" spans="1:17" x14ac:dyDescent="0.25">
      <c r="A330" s="26" t="str">
        <f t="shared" si="57"/>
        <v/>
      </c>
      <c r="B330" s="27" t="str">
        <f t="shared" si="58"/>
        <v/>
      </c>
      <c r="C330" s="22">
        <f t="shared" si="59"/>
        <v>0</v>
      </c>
      <c r="D330" s="22">
        <f t="shared" si="60"/>
        <v>0</v>
      </c>
      <c r="E330" s="22">
        <f t="shared" si="67"/>
        <v>0</v>
      </c>
      <c r="F330" s="29">
        <f t="shared" si="66"/>
        <v>5000</v>
      </c>
      <c r="G330" s="23"/>
      <c r="H330" s="22">
        <f t="shared" si="55"/>
        <v>0</v>
      </c>
      <c r="I330" s="22">
        <f t="shared" si="61"/>
        <v>0</v>
      </c>
      <c r="J330" s="24"/>
      <c r="K330" s="40"/>
      <c r="L330" s="22">
        <f t="shared" si="62"/>
        <v>0</v>
      </c>
      <c r="M330" s="39">
        <f t="shared" si="56"/>
        <v>0</v>
      </c>
      <c r="N330" s="22">
        <f t="shared" si="63"/>
        <v>0</v>
      </c>
      <c r="O330" s="22">
        <f t="shared" si="65"/>
        <v>0</v>
      </c>
      <c r="P330" s="22">
        <f t="shared" si="64"/>
        <v>0</v>
      </c>
      <c r="Q330" s="13"/>
    </row>
    <row r="331" spans="1:17" x14ac:dyDescent="0.25">
      <c r="A331" s="26" t="str">
        <f t="shared" si="57"/>
        <v/>
      </c>
      <c r="B331" s="27" t="str">
        <f t="shared" si="58"/>
        <v/>
      </c>
      <c r="C331" s="22">
        <f t="shared" si="59"/>
        <v>0</v>
      </c>
      <c r="D331" s="22">
        <f t="shared" si="60"/>
        <v>0</v>
      </c>
      <c r="E331" s="22">
        <f t="shared" si="67"/>
        <v>0</v>
      </c>
      <c r="F331" s="29">
        <f t="shared" si="66"/>
        <v>5000</v>
      </c>
      <c r="G331" s="23"/>
      <c r="H331" s="22">
        <f t="shared" si="55"/>
        <v>0</v>
      </c>
      <c r="I331" s="22">
        <f t="shared" si="61"/>
        <v>0</v>
      </c>
      <c r="J331" s="24"/>
      <c r="K331" s="40"/>
      <c r="L331" s="22">
        <f t="shared" si="62"/>
        <v>0</v>
      </c>
      <c r="M331" s="39">
        <f t="shared" si="56"/>
        <v>0</v>
      </c>
      <c r="N331" s="22">
        <f t="shared" si="63"/>
        <v>0</v>
      </c>
      <c r="O331" s="22">
        <f t="shared" si="65"/>
        <v>0</v>
      </c>
      <c r="P331" s="22">
        <f t="shared" si="64"/>
        <v>0</v>
      </c>
      <c r="Q331" s="13"/>
    </row>
    <row r="332" spans="1:17" x14ac:dyDescent="0.25">
      <c r="A332" s="26" t="str">
        <f t="shared" si="57"/>
        <v/>
      </c>
      <c r="B332" s="27" t="str">
        <f t="shared" si="58"/>
        <v/>
      </c>
      <c r="C332" s="22">
        <f t="shared" si="59"/>
        <v>0</v>
      </c>
      <c r="D332" s="22">
        <f t="shared" si="60"/>
        <v>0</v>
      </c>
      <c r="E332" s="22">
        <f t="shared" si="67"/>
        <v>0</v>
      </c>
      <c r="F332" s="29">
        <f t="shared" si="66"/>
        <v>5000</v>
      </c>
      <c r="G332" s="23"/>
      <c r="H332" s="22">
        <f t="shared" si="55"/>
        <v>0</v>
      </c>
      <c r="I332" s="22">
        <f t="shared" si="61"/>
        <v>0</v>
      </c>
      <c r="J332" s="24"/>
      <c r="K332" s="40"/>
      <c r="L332" s="22">
        <f t="shared" si="62"/>
        <v>0</v>
      </c>
      <c r="M332" s="39">
        <f t="shared" si="56"/>
        <v>0</v>
      </c>
      <c r="N332" s="22">
        <f t="shared" si="63"/>
        <v>0</v>
      </c>
      <c r="O332" s="22">
        <f t="shared" si="65"/>
        <v>0</v>
      </c>
      <c r="P332" s="22">
        <f t="shared" si="64"/>
        <v>0</v>
      </c>
      <c r="Q332" s="13"/>
    </row>
    <row r="333" spans="1:17" x14ac:dyDescent="0.25">
      <c r="A333" s="26" t="str">
        <f t="shared" si="57"/>
        <v/>
      </c>
      <c r="B333" s="27" t="str">
        <f t="shared" si="58"/>
        <v/>
      </c>
      <c r="C333" s="22">
        <f t="shared" si="59"/>
        <v>0</v>
      </c>
      <c r="D333" s="22">
        <f t="shared" si="60"/>
        <v>0</v>
      </c>
      <c r="E333" s="22">
        <f t="shared" si="67"/>
        <v>0</v>
      </c>
      <c r="F333" s="29">
        <f t="shared" si="66"/>
        <v>5000</v>
      </c>
      <c r="G333" s="23"/>
      <c r="H333" s="22">
        <f t="shared" si="55"/>
        <v>0</v>
      </c>
      <c r="I333" s="22">
        <f t="shared" si="61"/>
        <v>0</v>
      </c>
      <c r="J333" s="24"/>
      <c r="K333" s="40"/>
      <c r="L333" s="22">
        <f t="shared" si="62"/>
        <v>0</v>
      </c>
      <c r="M333" s="39">
        <f t="shared" si="56"/>
        <v>0</v>
      </c>
      <c r="N333" s="22">
        <f t="shared" si="63"/>
        <v>0</v>
      </c>
      <c r="O333" s="22">
        <f t="shared" si="65"/>
        <v>0</v>
      </c>
      <c r="P333" s="22">
        <f t="shared" si="64"/>
        <v>0</v>
      </c>
      <c r="Q333" s="13"/>
    </row>
    <row r="334" spans="1:17" x14ac:dyDescent="0.25">
      <c r="A334" s="26" t="str">
        <f t="shared" si="57"/>
        <v/>
      </c>
      <c r="B334" s="27" t="str">
        <f t="shared" si="58"/>
        <v/>
      </c>
      <c r="C334" s="22">
        <f t="shared" si="59"/>
        <v>0</v>
      </c>
      <c r="D334" s="22">
        <f t="shared" si="60"/>
        <v>0</v>
      </c>
      <c r="E334" s="22">
        <f t="shared" si="67"/>
        <v>0</v>
      </c>
      <c r="F334" s="29">
        <f t="shared" si="66"/>
        <v>5000</v>
      </c>
      <c r="G334" s="23"/>
      <c r="H334" s="22">
        <f t="shared" si="55"/>
        <v>0</v>
      </c>
      <c r="I334" s="22">
        <f t="shared" si="61"/>
        <v>0</v>
      </c>
      <c r="J334" s="24"/>
      <c r="K334" s="40"/>
      <c r="L334" s="22">
        <f t="shared" si="62"/>
        <v>0</v>
      </c>
      <c r="M334" s="39">
        <f t="shared" si="56"/>
        <v>0</v>
      </c>
      <c r="N334" s="22">
        <f t="shared" si="63"/>
        <v>0</v>
      </c>
      <c r="O334" s="22">
        <f t="shared" si="65"/>
        <v>0</v>
      </c>
      <c r="P334" s="22">
        <f t="shared" si="64"/>
        <v>0</v>
      </c>
      <c r="Q334" s="13"/>
    </row>
    <row r="335" spans="1:17" x14ac:dyDescent="0.25">
      <c r="A335" s="26" t="str">
        <f t="shared" si="57"/>
        <v/>
      </c>
      <c r="B335" s="27" t="str">
        <f t="shared" si="58"/>
        <v/>
      </c>
      <c r="C335" s="22">
        <f t="shared" si="59"/>
        <v>0</v>
      </c>
      <c r="D335" s="22">
        <f t="shared" si="60"/>
        <v>0</v>
      </c>
      <c r="E335" s="22">
        <f t="shared" si="67"/>
        <v>0</v>
      </c>
      <c r="F335" s="29">
        <f t="shared" si="66"/>
        <v>5000</v>
      </c>
      <c r="G335" s="23"/>
      <c r="H335" s="22">
        <f t="shared" si="55"/>
        <v>0</v>
      </c>
      <c r="I335" s="22">
        <f t="shared" si="61"/>
        <v>0</v>
      </c>
      <c r="J335" s="24"/>
      <c r="K335" s="40"/>
      <c r="L335" s="22">
        <f t="shared" si="62"/>
        <v>0</v>
      </c>
      <c r="M335" s="39">
        <f t="shared" si="56"/>
        <v>0</v>
      </c>
      <c r="N335" s="22">
        <f t="shared" si="63"/>
        <v>0</v>
      </c>
      <c r="O335" s="22">
        <f t="shared" si="65"/>
        <v>0</v>
      </c>
      <c r="P335" s="22">
        <f t="shared" si="64"/>
        <v>0</v>
      </c>
      <c r="Q335" s="13"/>
    </row>
    <row r="336" spans="1:17" x14ac:dyDescent="0.25">
      <c r="A336" s="26" t="str">
        <f t="shared" si="57"/>
        <v/>
      </c>
      <c r="B336" s="27" t="str">
        <f t="shared" si="58"/>
        <v/>
      </c>
      <c r="C336" s="22">
        <f t="shared" si="59"/>
        <v>0</v>
      </c>
      <c r="D336" s="22">
        <f t="shared" si="60"/>
        <v>0</v>
      </c>
      <c r="E336" s="22">
        <f t="shared" si="67"/>
        <v>0</v>
      </c>
      <c r="F336" s="29">
        <f t="shared" si="66"/>
        <v>5000</v>
      </c>
      <c r="G336" s="23"/>
      <c r="H336" s="22">
        <f t="shared" si="55"/>
        <v>0</v>
      </c>
      <c r="I336" s="22">
        <f t="shared" si="61"/>
        <v>0</v>
      </c>
      <c r="J336" s="24"/>
      <c r="K336" s="40"/>
      <c r="L336" s="22">
        <f t="shared" si="62"/>
        <v>0</v>
      </c>
      <c r="M336" s="39">
        <f t="shared" si="56"/>
        <v>0</v>
      </c>
      <c r="N336" s="22">
        <f t="shared" si="63"/>
        <v>0</v>
      </c>
      <c r="O336" s="22">
        <f t="shared" si="65"/>
        <v>0</v>
      </c>
      <c r="P336" s="22">
        <f t="shared" si="64"/>
        <v>0</v>
      </c>
      <c r="Q336" s="13"/>
    </row>
    <row r="337" spans="1:17" x14ac:dyDescent="0.25">
      <c r="A337" s="26" t="str">
        <f t="shared" si="57"/>
        <v/>
      </c>
      <c r="B337" s="27" t="str">
        <f t="shared" si="58"/>
        <v/>
      </c>
      <c r="C337" s="22">
        <f t="shared" si="59"/>
        <v>0</v>
      </c>
      <c r="D337" s="22">
        <f t="shared" si="60"/>
        <v>0</v>
      </c>
      <c r="E337" s="22">
        <f t="shared" si="67"/>
        <v>0</v>
      </c>
      <c r="F337" s="29">
        <f t="shared" si="66"/>
        <v>5000</v>
      </c>
      <c r="G337" s="23"/>
      <c r="H337" s="22">
        <f t="shared" ref="H337:H400" si="68">IF(C337&lt;0,"",IF(ISBLANK($D$12),"",C337*($D$18/12)))</f>
        <v>0</v>
      </c>
      <c r="I337" s="22">
        <f t="shared" si="61"/>
        <v>0</v>
      </c>
      <c r="J337" s="24"/>
      <c r="K337" s="40"/>
      <c r="L337" s="22">
        <f t="shared" si="62"/>
        <v>0</v>
      </c>
      <c r="M337" s="39">
        <f t="shared" si="56"/>
        <v>0</v>
      </c>
      <c r="N337" s="22">
        <f t="shared" si="63"/>
        <v>0</v>
      </c>
      <c r="O337" s="22">
        <f t="shared" si="65"/>
        <v>0</v>
      </c>
      <c r="P337" s="22">
        <f t="shared" si="64"/>
        <v>0</v>
      </c>
      <c r="Q337" s="13"/>
    </row>
    <row r="338" spans="1:17" x14ac:dyDescent="0.25">
      <c r="A338" s="26" t="str">
        <f t="shared" si="57"/>
        <v/>
      </c>
      <c r="B338" s="27" t="str">
        <f t="shared" si="58"/>
        <v/>
      </c>
      <c r="C338" s="22">
        <f t="shared" si="59"/>
        <v>0</v>
      </c>
      <c r="D338" s="22">
        <f t="shared" si="60"/>
        <v>0</v>
      </c>
      <c r="E338" s="22">
        <f t="shared" si="67"/>
        <v>0</v>
      </c>
      <c r="F338" s="29">
        <f t="shared" si="66"/>
        <v>5000</v>
      </c>
      <c r="G338" s="23"/>
      <c r="H338" s="22">
        <f t="shared" si="68"/>
        <v>0</v>
      </c>
      <c r="I338" s="22">
        <f t="shared" si="61"/>
        <v>0</v>
      </c>
      <c r="J338" s="24"/>
      <c r="K338" s="40"/>
      <c r="L338" s="22">
        <f t="shared" si="62"/>
        <v>0</v>
      </c>
      <c r="M338" s="39">
        <f t="shared" si="56"/>
        <v>0</v>
      </c>
      <c r="N338" s="22">
        <f t="shared" si="63"/>
        <v>0</v>
      </c>
      <c r="O338" s="22">
        <f t="shared" si="65"/>
        <v>0</v>
      </c>
      <c r="P338" s="22">
        <f t="shared" si="64"/>
        <v>0</v>
      </c>
      <c r="Q338" s="13"/>
    </row>
    <row r="339" spans="1:17" x14ac:dyDescent="0.25">
      <c r="A339" s="26" t="str">
        <f t="shared" si="57"/>
        <v/>
      </c>
      <c r="B339" s="27" t="str">
        <f t="shared" si="58"/>
        <v/>
      </c>
      <c r="C339" s="22">
        <f t="shared" si="59"/>
        <v>0</v>
      </c>
      <c r="D339" s="22">
        <f t="shared" si="60"/>
        <v>0</v>
      </c>
      <c r="E339" s="22">
        <f t="shared" si="67"/>
        <v>0</v>
      </c>
      <c r="F339" s="29">
        <f t="shared" si="66"/>
        <v>5000</v>
      </c>
      <c r="G339" s="23"/>
      <c r="H339" s="22">
        <f t="shared" si="68"/>
        <v>0</v>
      </c>
      <c r="I339" s="22">
        <f t="shared" si="61"/>
        <v>0</v>
      </c>
      <c r="J339" s="24"/>
      <c r="K339" s="40"/>
      <c r="L339" s="22">
        <f t="shared" si="62"/>
        <v>0</v>
      </c>
      <c r="M339" s="39">
        <f t="shared" si="56"/>
        <v>0</v>
      </c>
      <c r="N339" s="22">
        <f t="shared" si="63"/>
        <v>0</v>
      </c>
      <c r="O339" s="22">
        <f t="shared" si="65"/>
        <v>0</v>
      </c>
      <c r="P339" s="22">
        <f t="shared" si="64"/>
        <v>0</v>
      </c>
      <c r="Q339" s="13"/>
    </row>
    <row r="340" spans="1:17" x14ac:dyDescent="0.25">
      <c r="A340" s="26" t="str">
        <f t="shared" si="57"/>
        <v/>
      </c>
      <c r="B340" s="27" t="str">
        <f t="shared" si="58"/>
        <v/>
      </c>
      <c r="C340" s="22">
        <f t="shared" si="59"/>
        <v>0</v>
      </c>
      <c r="D340" s="22">
        <f t="shared" si="60"/>
        <v>0</v>
      </c>
      <c r="E340" s="22">
        <f t="shared" si="67"/>
        <v>0</v>
      </c>
      <c r="F340" s="29">
        <f t="shared" si="66"/>
        <v>5000</v>
      </c>
      <c r="G340" s="23"/>
      <c r="H340" s="22">
        <f t="shared" si="68"/>
        <v>0</v>
      </c>
      <c r="I340" s="22">
        <f t="shared" si="61"/>
        <v>0</v>
      </c>
      <c r="J340" s="24"/>
      <c r="K340" s="40"/>
      <c r="L340" s="22">
        <f t="shared" si="62"/>
        <v>0</v>
      </c>
      <c r="M340" s="39">
        <f t="shared" si="56"/>
        <v>0</v>
      </c>
      <c r="N340" s="22">
        <f t="shared" si="63"/>
        <v>0</v>
      </c>
      <c r="O340" s="22">
        <f t="shared" si="65"/>
        <v>0</v>
      </c>
      <c r="P340" s="22">
        <f t="shared" si="64"/>
        <v>0</v>
      </c>
      <c r="Q340" s="13"/>
    </row>
    <row r="341" spans="1:17" x14ac:dyDescent="0.25">
      <c r="A341" s="26" t="str">
        <f t="shared" si="57"/>
        <v/>
      </c>
      <c r="B341" s="27" t="str">
        <f t="shared" si="58"/>
        <v/>
      </c>
      <c r="C341" s="22">
        <f t="shared" si="59"/>
        <v>0</v>
      </c>
      <c r="D341" s="22">
        <f t="shared" si="60"/>
        <v>0</v>
      </c>
      <c r="E341" s="22">
        <f t="shared" si="67"/>
        <v>0</v>
      </c>
      <c r="F341" s="29">
        <f t="shared" si="66"/>
        <v>5000</v>
      </c>
      <c r="G341" s="23"/>
      <c r="H341" s="22">
        <f t="shared" si="68"/>
        <v>0</v>
      </c>
      <c r="I341" s="22">
        <f t="shared" si="61"/>
        <v>0</v>
      </c>
      <c r="J341" s="24"/>
      <c r="K341" s="40"/>
      <c r="L341" s="22">
        <f t="shared" si="62"/>
        <v>0</v>
      </c>
      <c r="M341" s="39">
        <f t="shared" si="56"/>
        <v>0</v>
      </c>
      <c r="N341" s="22">
        <f t="shared" si="63"/>
        <v>0</v>
      </c>
      <c r="O341" s="22">
        <f t="shared" si="65"/>
        <v>0</v>
      </c>
      <c r="P341" s="22">
        <f t="shared" si="64"/>
        <v>0</v>
      </c>
      <c r="Q341" s="13"/>
    </row>
    <row r="342" spans="1:17" x14ac:dyDescent="0.25">
      <c r="A342" s="26" t="str">
        <f t="shared" si="57"/>
        <v/>
      </c>
      <c r="B342" s="27" t="str">
        <f t="shared" si="58"/>
        <v/>
      </c>
      <c r="C342" s="22">
        <f t="shared" si="59"/>
        <v>0</v>
      </c>
      <c r="D342" s="22">
        <f t="shared" si="60"/>
        <v>0</v>
      </c>
      <c r="E342" s="22">
        <f t="shared" si="67"/>
        <v>0</v>
      </c>
      <c r="F342" s="29">
        <f t="shared" si="66"/>
        <v>5000</v>
      </c>
      <c r="G342" s="23"/>
      <c r="H342" s="22">
        <f t="shared" si="68"/>
        <v>0</v>
      </c>
      <c r="I342" s="22">
        <f t="shared" si="61"/>
        <v>0</v>
      </c>
      <c r="J342" s="24"/>
      <c r="K342" s="40"/>
      <c r="L342" s="22">
        <f t="shared" si="62"/>
        <v>0</v>
      </c>
      <c r="M342" s="39">
        <f t="shared" si="56"/>
        <v>0</v>
      </c>
      <c r="N342" s="22">
        <f t="shared" si="63"/>
        <v>0</v>
      </c>
      <c r="O342" s="22">
        <f t="shared" si="65"/>
        <v>0</v>
      </c>
      <c r="P342" s="22">
        <f t="shared" si="64"/>
        <v>0</v>
      </c>
      <c r="Q342" s="13"/>
    </row>
    <row r="343" spans="1:17" x14ac:dyDescent="0.25">
      <c r="A343" s="26" t="str">
        <f t="shared" si="57"/>
        <v/>
      </c>
      <c r="B343" s="27" t="str">
        <f t="shared" si="58"/>
        <v/>
      </c>
      <c r="C343" s="22">
        <f t="shared" si="59"/>
        <v>0</v>
      </c>
      <c r="D343" s="22">
        <f t="shared" si="60"/>
        <v>0</v>
      </c>
      <c r="E343" s="22">
        <f t="shared" si="67"/>
        <v>0</v>
      </c>
      <c r="F343" s="29">
        <f t="shared" si="66"/>
        <v>5000</v>
      </c>
      <c r="G343" s="23"/>
      <c r="H343" s="22">
        <f t="shared" si="68"/>
        <v>0</v>
      </c>
      <c r="I343" s="22">
        <f t="shared" si="61"/>
        <v>0</v>
      </c>
      <c r="J343" s="24"/>
      <c r="K343" s="40"/>
      <c r="L343" s="22">
        <f t="shared" si="62"/>
        <v>0</v>
      </c>
      <c r="M343" s="39">
        <f t="shared" si="56"/>
        <v>0</v>
      </c>
      <c r="N343" s="22">
        <f t="shared" si="63"/>
        <v>0</v>
      </c>
      <c r="O343" s="22">
        <f t="shared" si="65"/>
        <v>0</v>
      </c>
      <c r="P343" s="22">
        <f t="shared" si="64"/>
        <v>0</v>
      </c>
      <c r="Q343" s="13"/>
    </row>
    <row r="344" spans="1:17" x14ac:dyDescent="0.25">
      <c r="A344" s="26" t="str">
        <f t="shared" si="57"/>
        <v/>
      </c>
      <c r="B344" s="27" t="str">
        <f t="shared" si="58"/>
        <v/>
      </c>
      <c r="C344" s="22">
        <f t="shared" si="59"/>
        <v>0</v>
      </c>
      <c r="D344" s="22">
        <f t="shared" si="60"/>
        <v>0</v>
      </c>
      <c r="E344" s="22">
        <f t="shared" si="67"/>
        <v>0</v>
      </c>
      <c r="F344" s="29">
        <f t="shared" si="66"/>
        <v>5000</v>
      </c>
      <c r="G344" s="23"/>
      <c r="H344" s="22">
        <f t="shared" si="68"/>
        <v>0</v>
      </c>
      <c r="I344" s="22">
        <f t="shared" si="61"/>
        <v>0</v>
      </c>
      <c r="J344" s="24"/>
      <c r="K344" s="40"/>
      <c r="L344" s="22">
        <f t="shared" si="62"/>
        <v>0</v>
      </c>
      <c r="M344" s="39">
        <f t="shared" si="56"/>
        <v>0</v>
      </c>
      <c r="N344" s="22">
        <f t="shared" si="63"/>
        <v>0</v>
      </c>
      <c r="O344" s="22">
        <f t="shared" si="65"/>
        <v>0</v>
      </c>
      <c r="P344" s="22">
        <f t="shared" si="64"/>
        <v>0</v>
      </c>
      <c r="Q344" s="13"/>
    </row>
    <row r="345" spans="1:17" x14ac:dyDescent="0.25">
      <c r="A345" s="26" t="str">
        <f t="shared" si="57"/>
        <v/>
      </c>
      <c r="B345" s="27" t="str">
        <f t="shared" si="58"/>
        <v/>
      </c>
      <c r="C345" s="22">
        <f t="shared" si="59"/>
        <v>0</v>
      </c>
      <c r="D345" s="22">
        <f t="shared" si="60"/>
        <v>0</v>
      </c>
      <c r="E345" s="22">
        <f t="shared" si="67"/>
        <v>0</v>
      </c>
      <c r="F345" s="29">
        <f t="shared" si="66"/>
        <v>5000</v>
      </c>
      <c r="G345" s="23"/>
      <c r="H345" s="22">
        <f t="shared" si="68"/>
        <v>0</v>
      </c>
      <c r="I345" s="22">
        <f t="shared" si="61"/>
        <v>0</v>
      </c>
      <c r="J345" s="24"/>
      <c r="K345" s="40"/>
      <c r="L345" s="22">
        <f t="shared" si="62"/>
        <v>0</v>
      </c>
      <c r="M345" s="39">
        <f t="shared" si="56"/>
        <v>0</v>
      </c>
      <c r="N345" s="22">
        <f t="shared" si="63"/>
        <v>0</v>
      </c>
      <c r="O345" s="22">
        <f t="shared" si="65"/>
        <v>0</v>
      </c>
      <c r="P345" s="22">
        <f t="shared" si="64"/>
        <v>0</v>
      </c>
      <c r="Q345" s="13"/>
    </row>
    <row r="346" spans="1:17" x14ac:dyDescent="0.25">
      <c r="A346" s="26" t="str">
        <f t="shared" si="57"/>
        <v/>
      </c>
      <c r="B346" s="27" t="str">
        <f t="shared" si="58"/>
        <v/>
      </c>
      <c r="C346" s="22">
        <f t="shared" si="59"/>
        <v>0</v>
      </c>
      <c r="D346" s="22">
        <f t="shared" si="60"/>
        <v>0</v>
      </c>
      <c r="E346" s="22">
        <f t="shared" si="67"/>
        <v>0</v>
      </c>
      <c r="F346" s="29">
        <f t="shared" si="66"/>
        <v>5000</v>
      </c>
      <c r="G346" s="23"/>
      <c r="H346" s="22">
        <f t="shared" si="68"/>
        <v>0</v>
      </c>
      <c r="I346" s="22">
        <f t="shared" si="61"/>
        <v>0</v>
      </c>
      <c r="J346" s="24"/>
      <c r="K346" s="40"/>
      <c r="L346" s="22">
        <f t="shared" si="62"/>
        <v>0</v>
      </c>
      <c r="M346" s="39">
        <f t="shared" si="56"/>
        <v>0</v>
      </c>
      <c r="N346" s="22">
        <f t="shared" si="63"/>
        <v>0</v>
      </c>
      <c r="O346" s="22">
        <f t="shared" si="65"/>
        <v>0</v>
      </c>
      <c r="P346" s="22">
        <f t="shared" si="64"/>
        <v>0</v>
      </c>
      <c r="Q346" s="13"/>
    </row>
    <row r="347" spans="1:17" x14ac:dyDescent="0.25">
      <c r="A347" s="26" t="str">
        <f t="shared" si="57"/>
        <v/>
      </c>
      <c r="B347" s="27" t="str">
        <f t="shared" si="58"/>
        <v/>
      </c>
      <c r="C347" s="22">
        <f t="shared" si="59"/>
        <v>0</v>
      </c>
      <c r="D347" s="22">
        <f t="shared" si="60"/>
        <v>0</v>
      </c>
      <c r="E347" s="22">
        <f t="shared" si="67"/>
        <v>0</v>
      </c>
      <c r="F347" s="29">
        <f t="shared" si="66"/>
        <v>5000</v>
      </c>
      <c r="G347" s="23"/>
      <c r="H347" s="22">
        <f t="shared" si="68"/>
        <v>0</v>
      </c>
      <c r="I347" s="22">
        <f t="shared" si="61"/>
        <v>0</v>
      </c>
      <c r="J347" s="24"/>
      <c r="K347" s="40"/>
      <c r="L347" s="22">
        <f t="shared" si="62"/>
        <v>0</v>
      </c>
      <c r="M347" s="39">
        <f t="shared" si="56"/>
        <v>0</v>
      </c>
      <c r="N347" s="22">
        <f t="shared" si="63"/>
        <v>0</v>
      </c>
      <c r="O347" s="22">
        <f t="shared" si="65"/>
        <v>0</v>
      </c>
      <c r="P347" s="22">
        <f t="shared" si="64"/>
        <v>0</v>
      </c>
      <c r="Q347" s="13"/>
    </row>
    <row r="348" spans="1:17" x14ac:dyDescent="0.25">
      <c r="A348" s="26" t="str">
        <f t="shared" si="57"/>
        <v/>
      </c>
      <c r="B348" s="27" t="str">
        <f t="shared" si="58"/>
        <v/>
      </c>
      <c r="C348" s="22">
        <f t="shared" si="59"/>
        <v>0</v>
      </c>
      <c r="D348" s="22">
        <f t="shared" si="60"/>
        <v>0</v>
      </c>
      <c r="E348" s="22">
        <f t="shared" si="67"/>
        <v>0</v>
      </c>
      <c r="F348" s="29">
        <f t="shared" si="66"/>
        <v>5000</v>
      </c>
      <c r="G348" s="23"/>
      <c r="H348" s="22">
        <f t="shared" si="68"/>
        <v>0</v>
      </c>
      <c r="I348" s="22">
        <f t="shared" si="61"/>
        <v>0</v>
      </c>
      <c r="J348" s="24"/>
      <c r="K348" s="40"/>
      <c r="L348" s="22">
        <f t="shared" si="62"/>
        <v>0</v>
      </c>
      <c r="M348" s="39">
        <f t="shared" si="56"/>
        <v>0</v>
      </c>
      <c r="N348" s="22">
        <f t="shared" si="63"/>
        <v>0</v>
      </c>
      <c r="O348" s="22">
        <f t="shared" si="65"/>
        <v>0</v>
      </c>
      <c r="P348" s="22">
        <f t="shared" si="64"/>
        <v>0</v>
      </c>
      <c r="Q348" s="13"/>
    </row>
    <row r="349" spans="1:17" x14ac:dyDescent="0.25">
      <c r="A349" s="26" t="str">
        <f t="shared" si="57"/>
        <v/>
      </c>
      <c r="B349" s="27" t="str">
        <f t="shared" si="58"/>
        <v/>
      </c>
      <c r="C349" s="22">
        <f t="shared" si="59"/>
        <v>0</v>
      </c>
      <c r="D349" s="22">
        <f t="shared" si="60"/>
        <v>0</v>
      </c>
      <c r="E349" s="22">
        <f t="shared" si="67"/>
        <v>0</v>
      </c>
      <c r="F349" s="29">
        <f t="shared" si="66"/>
        <v>5000</v>
      </c>
      <c r="G349" s="23"/>
      <c r="H349" s="22">
        <f t="shared" si="68"/>
        <v>0</v>
      </c>
      <c r="I349" s="22">
        <f t="shared" si="61"/>
        <v>0</v>
      </c>
      <c r="J349" s="24"/>
      <c r="K349" s="40"/>
      <c r="L349" s="22">
        <f t="shared" si="62"/>
        <v>0</v>
      </c>
      <c r="M349" s="39">
        <f t="shared" si="56"/>
        <v>0</v>
      </c>
      <c r="N349" s="22">
        <f t="shared" si="63"/>
        <v>0</v>
      </c>
      <c r="O349" s="22">
        <f t="shared" si="65"/>
        <v>0</v>
      </c>
      <c r="P349" s="22">
        <f t="shared" si="64"/>
        <v>0</v>
      </c>
      <c r="Q349" s="13"/>
    </row>
    <row r="350" spans="1:17" x14ac:dyDescent="0.25">
      <c r="A350" s="26" t="str">
        <f t="shared" si="57"/>
        <v/>
      </c>
      <c r="B350" s="27" t="str">
        <f t="shared" si="58"/>
        <v/>
      </c>
      <c r="C350" s="22">
        <f t="shared" si="59"/>
        <v>0</v>
      </c>
      <c r="D350" s="22">
        <f t="shared" si="60"/>
        <v>0</v>
      </c>
      <c r="E350" s="22">
        <f t="shared" si="67"/>
        <v>0</v>
      </c>
      <c r="F350" s="29">
        <f t="shared" si="66"/>
        <v>5000</v>
      </c>
      <c r="G350" s="23"/>
      <c r="H350" s="22">
        <f t="shared" si="68"/>
        <v>0</v>
      </c>
      <c r="I350" s="22">
        <f t="shared" si="61"/>
        <v>0</v>
      </c>
      <c r="J350" s="24"/>
      <c r="K350" s="40"/>
      <c r="L350" s="22">
        <f t="shared" si="62"/>
        <v>0</v>
      </c>
      <c r="M350" s="39">
        <f t="shared" si="56"/>
        <v>0</v>
      </c>
      <c r="N350" s="22">
        <f t="shared" si="63"/>
        <v>0</v>
      </c>
      <c r="O350" s="22">
        <f t="shared" si="65"/>
        <v>0</v>
      </c>
      <c r="P350" s="22">
        <f t="shared" si="64"/>
        <v>0</v>
      </c>
      <c r="Q350" s="13"/>
    </row>
    <row r="351" spans="1:17" x14ac:dyDescent="0.25">
      <c r="A351" s="26" t="str">
        <f t="shared" si="57"/>
        <v/>
      </c>
      <c r="B351" s="27" t="str">
        <f t="shared" si="58"/>
        <v/>
      </c>
      <c r="C351" s="22">
        <f t="shared" si="59"/>
        <v>0</v>
      </c>
      <c r="D351" s="22">
        <f t="shared" si="60"/>
        <v>0</v>
      </c>
      <c r="E351" s="22">
        <f t="shared" si="67"/>
        <v>0</v>
      </c>
      <c r="F351" s="29">
        <f t="shared" si="66"/>
        <v>5000</v>
      </c>
      <c r="G351" s="23"/>
      <c r="H351" s="22">
        <f t="shared" si="68"/>
        <v>0</v>
      </c>
      <c r="I351" s="22">
        <f t="shared" si="61"/>
        <v>0</v>
      </c>
      <c r="J351" s="24"/>
      <c r="K351" s="40"/>
      <c r="L351" s="22">
        <f t="shared" si="62"/>
        <v>0</v>
      </c>
      <c r="M351" s="39">
        <f t="shared" si="56"/>
        <v>0</v>
      </c>
      <c r="N351" s="22">
        <f t="shared" si="63"/>
        <v>0</v>
      </c>
      <c r="O351" s="22">
        <f t="shared" si="65"/>
        <v>0</v>
      </c>
      <c r="P351" s="22">
        <f t="shared" si="64"/>
        <v>0</v>
      </c>
      <c r="Q351" s="13"/>
    </row>
    <row r="352" spans="1:17" x14ac:dyDescent="0.25">
      <c r="A352" s="26" t="str">
        <f t="shared" si="57"/>
        <v/>
      </c>
      <c r="B352" s="27" t="str">
        <f t="shared" si="58"/>
        <v/>
      </c>
      <c r="C352" s="22">
        <f t="shared" si="59"/>
        <v>0</v>
      </c>
      <c r="D352" s="22">
        <f t="shared" si="60"/>
        <v>0</v>
      </c>
      <c r="E352" s="22">
        <f t="shared" si="67"/>
        <v>0</v>
      </c>
      <c r="F352" s="29">
        <f t="shared" si="66"/>
        <v>5000</v>
      </c>
      <c r="G352" s="23"/>
      <c r="H352" s="22">
        <f t="shared" si="68"/>
        <v>0</v>
      </c>
      <c r="I352" s="22">
        <f t="shared" si="61"/>
        <v>0</v>
      </c>
      <c r="J352" s="24"/>
      <c r="K352" s="40"/>
      <c r="L352" s="22">
        <f t="shared" si="62"/>
        <v>0</v>
      </c>
      <c r="M352" s="39">
        <f t="shared" si="56"/>
        <v>0</v>
      </c>
      <c r="N352" s="22">
        <f t="shared" si="63"/>
        <v>0</v>
      </c>
      <c r="O352" s="22">
        <f t="shared" si="65"/>
        <v>0</v>
      </c>
      <c r="P352" s="22">
        <f t="shared" si="64"/>
        <v>0</v>
      </c>
      <c r="Q352" s="13"/>
    </row>
    <row r="353" spans="1:17" x14ac:dyDescent="0.25">
      <c r="A353" s="26" t="str">
        <f t="shared" si="57"/>
        <v/>
      </c>
      <c r="B353" s="27" t="str">
        <f t="shared" si="58"/>
        <v/>
      </c>
      <c r="C353" s="22">
        <f t="shared" si="59"/>
        <v>0</v>
      </c>
      <c r="D353" s="22">
        <f t="shared" si="60"/>
        <v>0</v>
      </c>
      <c r="E353" s="22">
        <f t="shared" si="67"/>
        <v>0</v>
      </c>
      <c r="F353" s="29">
        <f t="shared" si="66"/>
        <v>5000</v>
      </c>
      <c r="G353" s="23"/>
      <c r="H353" s="22">
        <f t="shared" si="68"/>
        <v>0</v>
      </c>
      <c r="I353" s="22">
        <f t="shared" si="61"/>
        <v>0</v>
      </c>
      <c r="J353" s="24"/>
      <c r="K353" s="40"/>
      <c r="L353" s="22">
        <f t="shared" si="62"/>
        <v>0</v>
      </c>
      <c r="M353" s="39">
        <f t="shared" si="56"/>
        <v>0</v>
      </c>
      <c r="N353" s="22">
        <f t="shared" si="63"/>
        <v>0</v>
      </c>
      <c r="O353" s="22">
        <f t="shared" si="65"/>
        <v>0</v>
      </c>
      <c r="P353" s="22">
        <f t="shared" si="64"/>
        <v>0</v>
      </c>
      <c r="Q353" s="13"/>
    </row>
    <row r="354" spans="1:17" x14ac:dyDescent="0.25">
      <c r="A354" s="26" t="str">
        <f t="shared" si="57"/>
        <v/>
      </c>
      <c r="B354" s="27" t="str">
        <f t="shared" si="58"/>
        <v/>
      </c>
      <c r="C354" s="22">
        <f t="shared" si="59"/>
        <v>0</v>
      </c>
      <c r="D354" s="22">
        <f t="shared" si="60"/>
        <v>0</v>
      </c>
      <c r="E354" s="22">
        <f t="shared" si="67"/>
        <v>0</v>
      </c>
      <c r="F354" s="29">
        <f t="shared" si="66"/>
        <v>5000</v>
      </c>
      <c r="G354" s="23"/>
      <c r="H354" s="22">
        <f t="shared" si="68"/>
        <v>0</v>
      </c>
      <c r="I354" s="22">
        <f t="shared" si="61"/>
        <v>0</v>
      </c>
      <c r="J354" s="24"/>
      <c r="K354" s="40"/>
      <c r="L354" s="22">
        <f t="shared" si="62"/>
        <v>0</v>
      </c>
      <c r="M354" s="39">
        <f t="shared" si="56"/>
        <v>0</v>
      </c>
      <c r="N354" s="22">
        <f t="shared" si="63"/>
        <v>0</v>
      </c>
      <c r="O354" s="22">
        <f t="shared" si="65"/>
        <v>0</v>
      </c>
      <c r="P354" s="22">
        <f t="shared" si="64"/>
        <v>0</v>
      </c>
      <c r="Q354" s="13"/>
    </row>
    <row r="355" spans="1:17" x14ac:dyDescent="0.25">
      <c r="A355" s="26" t="str">
        <f t="shared" si="57"/>
        <v/>
      </c>
      <c r="B355" s="27" t="str">
        <f t="shared" si="58"/>
        <v/>
      </c>
      <c r="C355" s="22">
        <f t="shared" si="59"/>
        <v>0</v>
      </c>
      <c r="D355" s="22">
        <f t="shared" si="60"/>
        <v>0</v>
      </c>
      <c r="E355" s="22">
        <f t="shared" si="67"/>
        <v>0</v>
      </c>
      <c r="F355" s="29">
        <f t="shared" si="66"/>
        <v>5000</v>
      </c>
      <c r="G355" s="23"/>
      <c r="H355" s="22">
        <f t="shared" si="68"/>
        <v>0</v>
      </c>
      <c r="I355" s="22">
        <f t="shared" si="61"/>
        <v>0</v>
      </c>
      <c r="J355" s="24"/>
      <c r="K355" s="40"/>
      <c r="L355" s="22">
        <f t="shared" si="62"/>
        <v>0</v>
      </c>
      <c r="M355" s="39">
        <f t="shared" si="56"/>
        <v>0</v>
      </c>
      <c r="N355" s="22">
        <f t="shared" si="63"/>
        <v>0</v>
      </c>
      <c r="O355" s="22">
        <f t="shared" si="65"/>
        <v>0</v>
      </c>
      <c r="P355" s="22">
        <f t="shared" si="64"/>
        <v>0</v>
      </c>
      <c r="Q355" s="13"/>
    </row>
    <row r="356" spans="1:17" x14ac:dyDescent="0.25">
      <c r="A356" s="26" t="str">
        <f t="shared" si="57"/>
        <v/>
      </c>
      <c r="B356" s="27" t="str">
        <f t="shared" si="58"/>
        <v/>
      </c>
      <c r="C356" s="22">
        <f t="shared" si="59"/>
        <v>0</v>
      </c>
      <c r="D356" s="22">
        <f t="shared" si="60"/>
        <v>0</v>
      </c>
      <c r="E356" s="22">
        <f t="shared" si="67"/>
        <v>0</v>
      </c>
      <c r="F356" s="29">
        <f t="shared" si="66"/>
        <v>5000</v>
      </c>
      <c r="G356" s="23"/>
      <c r="H356" s="22">
        <f t="shared" si="68"/>
        <v>0</v>
      </c>
      <c r="I356" s="22">
        <f t="shared" si="61"/>
        <v>0</v>
      </c>
      <c r="J356" s="24"/>
      <c r="K356" s="40"/>
      <c r="L356" s="22">
        <f t="shared" si="62"/>
        <v>0</v>
      </c>
      <c r="M356" s="39">
        <f t="shared" si="56"/>
        <v>0</v>
      </c>
      <c r="N356" s="22">
        <f t="shared" si="63"/>
        <v>0</v>
      </c>
      <c r="O356" s="22">
        <f t="shared" si="65"/>
        <v>0</v>
      </c>
      <c r="P356" s="22">
        <f t="shared" si="64"/>
        <v>0</v>
      </c>
      <c r="Q356" s="13"/>
    </row>
    <row r="357" spans="1:17" x14ac:dyDescent="0.25">
      <c r="A357" s="26" t="str">
        <f t="shared" si="57"/>
        <v/>
      </c>
      <c r="B357" s="27" t="str">
        <f t="shared" si="58"/>
        <v/>
      </c>
      <c r="C357" s="22">
        <f t="shared" si="59"/>
        <v>0</v>
      </c>
      <c r="D357" s="22">
        <f t="shared" si="60"/>
        <v>0</v>
      </c>
      <c r="E357" s="22">
        <f t="shared" si="67"/>
        <v>0</v>
      </c>
      <c r="F357" s="29">
        <f t="shared" si="66"/>
        <v>5000</v>
      </c>
      <c r="G357" s="23"/>
      <c r="H357" s="22">
        <f t="shared" si="68"/>
        <v>0</v>
      </c>
      <c r="I357" s="22">
        <f t="shared" si="61"/>
        <v>0</v>
      </c>
      <c r="J357" s="24"/>
      <c r="K357" s="40"/>
      <c r="L357" s="22">
        <f t="shared" si="62"/>
        <v>0</v>
      </c>
      <c r="M357" s="39">
        <f t="shared" si="56"/>
        <v>0</v>
      </c>
      <c r="N357" s="22">
        <f t="shared" si="63"/>
        <v>0</v>
      </c>
      <c r="O357" s="22">
        <f t="shared" si="65"/>
        <v>0</v>
      </c>
      <c r="P357" s="22">
        <f t="shared" si="64"/>
        <v>0</v>
      </c>
      <c r="Q357" s="13"/>
    </row>
    <row r="358" spans="1:17" x14ac:dyDescent="0.25">
      <c r="A358" s="26" t="str">
        <f t="shared" si="57"/>
        <v/>
      </c>
      <c r="B358" s="27" t="str">
        <f t="shared" si="58"/>
        <v/>
      </c>
      <c r="C358" s="22">
        <f t="shared" si="59"/>
        <v>0</v>
      </c>
      <c r="D358" s="22">
        <f t="shared" si="60"/>
        <v>0</v>
      </c>
      <c r="E358" s="22">
        <f t="shared" si="67"/>
        <v>0</v>
      </c>
      <c r="F358" s="29">
        <f t="shared" si="66"/>
        <v>5000</v>
      </c>
      <c r="G358" s="23"/>
      <c r="H358" s="22">
        <f t="shared" si="68"/>
        <v>0</v>
      </c>
      <c r="I358" s="22">
        <f t="shared" si="61"/>
        <v>0</v>
      </c>
      <c r="J358" s="24"/>
      <c r="K358" s="40"/>
      <c r="L358" s="22">
        <f t="shared" si="62"/>
        <v>0</v>
      </c>
      <c r="M358" s="39">
        <f t="shared" si="56"/>
        <v>0</v>
      </c>
      <c r="N358" s="22">
        <f t="shared" si="63"/>
        <v>0</v>
      </c>
      <c r="O358" s="22">
        <f t="shared" si="65"/>
        <v>0</v>
      </c>
      <c r="P358" s="22">
        <f t="shared" si="64"/>
        <v>0</v>
      </c>
      <c r="Q358" s="13"/>
    </row>
    <row r="359" spans="1:17" x14ac:dyDescent="0.25">
      <c r="A359" s="26" t="str">
        <f t="shared" si="57"/>
        <v/>
      </c>
      <c r="B359" s="27" t="str">
        <f t="shared" si="58"/>
        <v/>
      </c>
      <c r="C359" s="22">
        <f t="shared" si="59"/>
        <v>0</v>
      </c>
      <c r="D359" s="22">
        <f t="shared" si="60"/>
        <v>0</v>
      </c>
      <c r="E359" s="22">
        <f t="shared" si="67"/>
        <v>0</v>
      </c>
      <c r="F359" s="29">
        <f t="shared" si="66"/>
        <v>5000</v>
      </c>
      <c r="G359" s="23"/>
      <c r="H359" s="22">
        <f t="shared" si="68"/>
        <v>0</v>
      </c>
      <c r="I359" s="22">
        <f t="shared" si="61"/>
        <v>0</v>
      </c>
      <c r="J359" s="24"/>
      <c r="K359" s="40"/>
      <c r="L359" s="22">
        <f t="shared" si="62"/>
        <v>0</v>
      </c>
      <c r="M359" s="39">
        <f t="shared" si="56"/>
        <v>0</v>
      </c>
      <c r="N359" s="22">
        <f t="shared" si="63"/>
        <v>0</v>
      </c>
      <c r="O359" s="22">
        <f t="shared" si="65"/>
        <v>0</v>
      </c>
      <c r="P359" s="22">
        <f t="shared" si="64"/>
        <v>0</v>
      </c>
      <c r="Q359" s="13"/>
    </row>
    <row r="360" spans="1:17" x14ac:dyDescent="0.25">
      <c r="A360" s="26" t="str">
        <f t="shared" si="57"/>
        <v/>
      </c>
      <c r="B360" s="27" t="str">
        <f t="shared" si="58"/>
        <v/>
      </c>
      <c r="C360" s="22">
        <f t="shared" si="59"/>
        <v>0</v>
      </c>
      <c r="D360" s="22">
        <f t="shared" si="60"/>
        <v>0</v>
      </c>
      <c r="E360" s="22">
        <f t="shared" si="67"/>
        <v>0</v>
      </c>
      <c r="F360" s="29">
        <f t="shared" si="66"/>
        <v>5000</v>
      </c>
      <c r="G360" s="23"/>
      <c r="H360" s="22">
        <f t="shared" si="68"/>
        <v>0</v>
      </c>
      <c r="I360" s="22">
        <f t="shared" si="61"/>
        <v>0</v>
      </c>
      <c r="J360" s="24"/>
      <c r="K360" s="40"/>
      <c r="L360" s="22">
        <f t="shared" si="62"/>
        <v>0</v>
      </c>
      <c r="M360" s="39">
        <f t="shared" si="56"/>
        <v>0</v>
      </c>
      <c r="N360" s="22">
        <f t="shared" si="63"/>
        <v>0</v>
      </c>
      <c r="O360" s="22">
        <f t="shared" si="65"/>
        <v>0</v>
      </c>
      <c r="P360" s="22">
        <f t="shared" si="64"/>
        <v>0</v>
      </c>
      <c r="Q360" s="13"/>
    </row>
    <row r="361" spans="1:17" x14ac:dyDescent="0.25">
      <c r="A361" s="26" t="str">
        <f t="shared" si="57"/>
        <v/>
      </c>
      <c r="B361" s="27" t="str">
        <f t="shared" si="58"/>
        <v/>
      </c>
      <c r="C361" s="22">
        <f t="shared" si="59"/>
        <v>0</v>
      </c>
      <c r="D361" s="22">
        <f t="shared" si="60"/>
        <v>0</v>
      </c>
      <c r="E361" s="22">
        <f t="shared" si="67"/>
        <v>0</v>
      </c>
      <c r="F361" s="29">
        <f t="shared" si="66"/>
        <v>5000</v>
      </c>
      <c r="G361" s="23"/>
      <c r="H361" s="22">
        <f t="shared" si="68"/>
        <v>0</v>
      </c>
      <c r="I361" s="22">
        <f t="shared" si="61"/>
        <v>0</v>
      </c>
      <c r="J361" s="24"/>
      <c r="K361" s="40"/>
      <c r="L361" s="22">
        <f t="shared" si="62"/>
        <v>0</v>
      </c>
      <c r="M361" s="39">
        <f t="shared" ref="M361:M424" si="69">IF(AND(H361&lt;=0,I361&lt;=0),0,SUM(H361:I361))</f>
        <v>0</v>
      </c>
      <c r="N361" s="22">
        <f t="shared" si="63"/>
        <v>0</v>
      </c>
      <c r="O361" s="22">
        <f t="shared" si="65"/>
        <v>0</v>
      </c>
      <c r="P361" s="22">
        <f t="shared" si="64"/>
        <v>0</v>
      </c>
      <c r="Q361" s="13"/>
    </row>
    <row r="362" spans="1:17" x14ac:dyDescent="0.25">
      <c r="A362" s="26" t="str">
        <f t="shared" si="57"/>
        <v/>
      </c>
      <c r="B362" s="27" t="str">
        <f t="shared" si="58"/>
        <v/>
      </c>
      <c r="C362" s="22">
        <f t="shared" si="59"/>
        <v>0</v>
      </c>
      <c r="D362" s="22">
        <f t="shared" si="60"/>
        <v>0</v>
      </c>
      <c r="E362" s="22">
        <f t="shared" si="67"/>
        <v>0</v>
      </c>
      <c r="F362" s="29">
        <f t="shared" si="66"/>
        <v>5000</v>
      </c>
      <c r="G362" s="23"/>
      <c r="H362" s="22">
        <f t="shared" si="68"/>
        <v>0</v>
      </c>
      <c r="I362" s="22">
        <f t="shared" si="61"/>
        <v>0</v>
      </c>
      <c r="J362" s="24"/>
      <c r="K362" s="40"/>
      <c r="L362" s="22">
        <f t="shared" si="62"/>
        <v>0</v>
      </c>
      <c r="M362" s="39">
        <f t="shared" si="69"/>
        <v>0</v>
      </c>
      <c r="N362" s="22">
        <f t="shared" si="63"/>
        <v>0</v>
      </c>
      <c r="O362" s="22">
        <f t="shared" si="65"/>
        <v>0</v>
      </c>
      <c r="P362" s="22">
        <f t="shared" si="64"/>
        <v>0</v>
      </c>
      <c r="Q362" s="13"/>
    </row>
    <row r="363" spans="1:17" x14ac:dyDescent="0.25">
      <c r="A363" s="26" t="str">
        <f t="shared" si="57"/>
        <v/>
      </c>
      <c r="B363" s="27" t="str">
        <f t="shared" si="58"/>
        <v/>
      </c>
      <c r="C363" s="22">
        <f t="shared" si="59"/>
        <v>0</v>
      </c>
      <c r="D363" s="22">
        <f t="shared" si="60"/>
        <v>0</v>
      </c>
      <c r="E363" s="22">
        <f t="shared" si="67"/>
        <v>0</v>
      </c>
      <c r="F363" s="29">
        <f t="shared" si="66"/>
        <v>5000</v>
      </c>
      <c r="G363" s="23"/>
      <c r="H363" s="22">
        <f t="shared" si="68"/>
        <v>0</v>
      </c>
      <c r="I363" s="22">
        <f t="shared" si="61"/>
        <v>0</v>
      </c>
      <c r="J363" s="24"/>
      <c r="K363" s="40"/>
      <c r="L363" s="22">
        <f t="shared" si="62"/>
        <v>0</v>
      </c>
      <c r="M363" s="39">
        <f t="shared" si="69"/>
        <v>0</v>
      </c>
      <c r="N363" s="22">
        <f t="shared" si="63"/>
        <v>0</v>
      </c>
      <c r="O363" s="22">
        <f t="shared" si="65"/>
        <v>0</v>
      </c>
      <c r="P363" s="22">
        <f t="shared" si="64"/>
        <v>0</v>
      </c>
      <c r="Q363" s="13"/>
    </row>
    <row r="364" spans="1:17" x14ac:dyDescent="0.25">
      <c r="A364" s="26" t="str">
        <f t="shared" si="57"/>
        <v/>
      </c>
      <c r="B364" s="27" t="str">
        <f t="shared" si="58"/>
        <v/>
      </c>
      <c r="C364" s="22">
        <f t="shared" si="59"/>
        <v>0</v>
      </c>
      <c r="D364" s="22">
        <f t="shared" si="60"/>
        <v>0</v>
      </c>
      <c r="E364" s="22">
        <f t="shared" si="67"/>
        <v>0</v>
      </c>
      <c r="F364" s="29">
        <f t="shared" si="66"/>
        <v>5000</v>
      </c>
      <c r="G364" s="23"/>
      <c r="H364" s="22">
        <f t="shared" si="68"/>
        <v>0</v>
      </c>
      <c r="I364" s="22">
        <f t="shared" si="61"/>
        <v>0</v>
      </c>
      <c r="J364" s="24"/>
      <c r="K364" s="40"/>
      <c r="L364" s="22">
        <f t="shared" si="62"/>
        <v>0</v>
      </c>
      <c r="M364" s="39">
        <f t="shared" si="69"/>
        <v>0</v>
      </c>
      <c r="N364" s="22">
        <f t="shared" si="63"/>
        <v>0</v>
      </c>
      <c r="O364" s="22">
        <f t="shared" si="65"/>
        <v>0</v>
      </c>
      <c r="P364" s="22">
        <f t="shared" si="64"/>
        <v>0</v>
      </c>
      <c r="Q364" s="13"/>
    </row>
    <row r="365" spans="1:17" x14ac:dyDescent="0.25">
      <c r="A365" s="26" t="str">
        <f t="shared" si="57"/>
        <v/>
      </c>
      <c r="B365" s="27" t="str">
        <f t="shared" si="58"/>
        <v/>
      </c>
      <c r="C365" s="22">
        <f t="shared" si="59"/>
        <v>0</v>
      </c>
      <c r="D365" s="22">
        <f t="shared" si="60"/>
        <v>0</v>
      </c>
      <c r="E365" s="22">
        <f t="shared" si="67"/>
        <v>0</v>
      </c>
      <c r="F365" s="29">
        <f t="shared" si="66"/>
        <v>5000</v>
      </c>
      <c r="G365" s="23"/>
      <c r="H365" s="22">
        <f t="shared" si="68"/>
        <v>0</v>
      </c>
      <c r="I365" s="22">
        <f t="shared" si="61"/>
        <v>0</v>
      </c>
      <c r="J365" s="24"/>
      <c r="K365" s="40"/>
      <c r="L365" s="22">
        <f t="shared" si="62"/>
        <v>0</v>
      </c>
      <c r="M365" s="39">
        <f t="shared" si="69"/>
        <v>0</v>
      </c>
      <c r="N365" s="22">
        <f t="shared" si="63"/>
        <v>0</v>
      </c>
      <c r="O365" s="22">
        <f t="shared" si="65"/>
        <v>0</v>
      </c>
      <c r="P365" s="22">
        <f t="shared" si="64"/>
        <v>0</v>
      </c>
      <c r="Q365" s="13"/>
    </row>
    <row r="366" spans="1:17" x14ac:dyDescent="0.25">
      <c r="A366" s="26" t="str">
        <f t="shared" si="57"/>
        <v/>
      </c>
      <c r="B366" s="27" t="str">
        <f t="shared" si="58"/>
        <v/>
      </c>
      <c r="C366" s="22">
        <f t="shared" si="59"/>
        <v>0</v>
      </c>
      <c r="D366" s="22">
        <f t="shared" si="60"/>
        <v>0</v>
      </c>
      <c r="E366" s="22">
        <f t="shared" si="67"/>
        <v>0</v>
      </c>
      <c r="F366" s="29">
        <f t="shared" si="66"/>
        <v>5000</v>
      </c>
      <c r="G366" s="23"/>
      <c r="H366" s="22">
        <f t="shared" si="68"/>
        <v>0</v>
      </c>
      <c r="I366" s="22">
        <f t="shared" si="61"/>
        <v>0</v>
      </c>
      <c r="J366" s="24"/>
      <c r="K366" s="40"/>
      <c r="L366" s="22">
        <f t="shared" si="62"/>
        <v>0</v>
      </c>
      <c r="M366" s="39">
        <f t="shared" si="69"/>
        <v>0</v>
      </c>
      <c r="N366" s="22">
        <f t="shared" si="63"/>
        <v>0</v>
      </c>
      <c r="O366" s="22">
        <f t="shared" si="65"/>
        <v>0</v>
      </c>
      <c r="P366" s="22">
        <f t="shared" si="64"/>
        <v>0</v>
      </c>
      <c r="Q366" s="13"/>
    </row>
    <row r="367" spans="1:17" x14ac:dyDescent="0.25">
      <c r="A367" s="26" t="str">
        <f t="shared" si="57"/>
        <v/>
      </c>
      <c r="B367" s="27" t="str">
        <f t="shared" si="58"/>
        <v/>
      </c>
      <c r="C367" s="22">
        <f t="shared" si="59"/>
        <v>0</v>
      </c>
      <c r="D367" s="22">
        <f t="shared" si="60"/>
        <v>0</v>
      </c>
      <c r="E367" s="22">
        <f t="shared" si="67"/>
        <v>0</v>
      </c>
      <c r="F367" s="29">
        <f t="shared" si="66"/>
        <v>5000</v>
      </c>
      <c r="G367" s="23"/>
      <c r="H367" s="22">
        <f t="shared" si="68"/>
        <v>0</v>
      </c>
      <c r="I367" s="22">
        <f t="shared" si="61"/>
        <v>0</v>
      </c>
      <c r="J367" s="24"/>
      <c r="K367" s="40"/>
      <c r="L367" s="22">
        <f t="shared" si="62"/>
        <v>0</v>
      </c>
      <c r="M367" s="39">
        <f t="shared" si="69"/>
        <v>0</v>
      </c>
      <c r="N367" s="22">
        <f t="shared" si="63"/>
        <v>0</v>
      </c>
      <c r="O367" s="22">
        <f t="shared" si="65"/>
        <v>0</v>
      </c>
      <c r="P367" s="22">
        <f t="shared" si="64"/>
        <v>0</v>
      </c>
      <c r="Q367" s="13"/>
    </row>
    <row r="368" spans="1:17" x14ac:dyDescent="0.25">
      <c r="A368" s="26" t="str">
        <f t="shared" si="57"/>
        <v/>
      </c>
      <c r="B368" s="27" t="str">
        <f t="shared" si="58"/>
        <v/>
      </c>
      <c r="C368" s="22">
        <f t="shared" si="59"/>
        <v>0</v>
      </c>
      <c r="D368" s="22">
        <f t="shared" si="60"/>
        <v>0</v>
      </c>
      <c r="E368" s="22">
        <f t="shared" si="67"/>
        <v>0</v>
      </c>
      <c r="F368" s="29">
        <f t="shared" si="66"/>
        <v>5000</v>
      </c>
      <c r="G368" s="23"/>
      <c r="H368" s="22">
        <f t="shared" si="68"/>
        <v>0</v>
      </c>
      <c r="I368" s="22">
        <f t="shared" si="61"/>
        <v>0</v>
      </c>
      <c r="J368" s="24"/>
      <c r="K368" s="40"/>
      <c r="L368" s="22">
        <f t="shared" si="62"/>
        <v>0</v>
      </c>
      <c r="M368" s="39">
        <f t="shared" si="69"/>
        <v>0</v>
      </c>
      <c r="N368" s="22">
        <f t="shared" si="63"/>
        <v>0</v>
      </c>
      <c r="O368" s="22">
        <f t="shared" si="65"/>
        <v>0</v>
      </c>
      <c r="P368" s="22">
        <f t="shared" si="64"/>
        <v>0</v>
      </c>
      <c r="Q368" s="13"/>
    </row>
    <row r="369" spans="1:17" x14ac:dyDescent="0.25">
      <c r="A369" s="26" t="str">
        <f t="shared" si="57"/>
        <v/>
      </c>
      <c r="B369" s="27" t="str">
        <f t="shared" si="58"/>
        <v/>
      </c>
      <c r="C369" s="22">
        <f t="shared" si="59"/>
        <v>0</v>
      </c>
      <c r="D369" s="22">
        <f t="shared" si="60"/>
        <v>0</v>
      </c>
      <c r="E369" s="22">
        <f t="shared" si="67"/>
        <v>0</v>
      </c>
      <c r="F369" s="29">
        <f t="shared" si="66"/>
        <v>5000</v>
      </c>
      <c r="G369" s="23"/>
      <c r="H369" s="22">
        <f t="shared" si="68"/>
        <v>0</v>
      </c>
      <c r="I369" s="22">
        <f t="shared" si="61"/>
        <v>0</v>
      </c>
      <c r="J369" s="24"/>
      <c r="K369" s="40"/>
      <c r="L369" s="22">
        <f t="shared" si="62"/>
        <v>0</v>
      </c>
      <c r="M369" s="39">
        <f t="shared" si="69"/>
        <v>0</v>
      </c>
      <c r="N369" s="22">
        <f t="shared" si="63"/>
        <v>0</v>
      </c>
      <c r="O369" s="22">
        <f t="shared" si="65"/>
        <v>0</v>
      </c>
      <c r="P369" s="22">
        <f t="shared" si="64"/>
        <v>0</v>
      </c>
      <c r="Q369" s="13"/>
    </row>
    <row r="370" spans="1:17" x14ac:dyDescent="0.25">
      <c r="A370" s="26" t="str">
        <f t="shared" si="57"/>
        <v/>
      </c>
      <c r="B370" s="27" t="str">
        <f t="shared" si="58"/>
        <v/>
      </c>
      <c r="C370" s="22">
        <f t="shared" si="59"/>
        <v>0</v>
      </c>
      <c r="D370" s="22">
        <f t="shared" si="60"/>
        <v>0</v>
      </c>
      <c r="E370" s="22">
        <f t="shared" si="67"/>
        <v>0</v>
      </c>
      <c r="F370" s="29">
        <f t="shared" si="66"/>
        <v>5000</v>
      </c>
      <c r="G370" s="23"/>
      <c r="H370" s="22">
        <f t="shared" si="68"/>
        <v>0</v>
      </c>
      <c r="I370" s="22">
        <f t="shared" si="61"/>
        <v>0</v>
      </c>
      <c r="J370" s="24"/>
      <c r="K370" s="40"/>
      <c r="L370" s="22">
        <f t="shared" si="62"/>
        <v>0</v>
      </c>
      <c r="M370" s="39">
        <f t="shared" si="69"/>
        <v>0</v>
      </c>
      <c r="N370" s="22">
        <f t="shared" si="63"/>
        <v>0</v>
      </c>
      <c r="O370" s="22">
        <f t="shared" si="65"/>
        <v>0</v>
      </c>
      <c r="P370" s="22">
        <f t="shared" si="64"/>
        <v>0</v>
      </c>
      <c r="Q370" s="13"/>
    </row>
    <row r="371" spans="1:17" x14ac:dyDescent="0.25">
      <c r="A371" s="26" t="str">
        <f t="shared" si="57"/>
        <v/>
      </c>
      <c r="B371" s="27" t="str">
        <f t="shared" si="58"/>
        <v/>
      </c>
      <c r="C371" s="22">
        <f t="shared" si="59"/>
        <v>0</v>
      </c>
      <c r="D371" s="22">
        <f t="shared" si="60"/>
        <v>0</v>
      </c>
      <c r="E371" s="22">
        <f t="shared" si="67"/>
        <v>0</v>
      </c>
      <c r="F371" s="29">
        <f t="shared" si="66"/>
        <v>5000</v>
      </c>
      <c r="G371" s="23"/>
      <c r="H371" s="22">
        <f t="shared" si="68"/>
        <v>0</v>
      </c>
      <c r="I371" s="22">
        <f t="shared" si="61"/>
        <v>0</v>
      </c>
      <c r="J371" s="24"/>
      <c r="K371" s="40"/>
      <c r="L371" s="22">
        <f t="shared" si="62"/>
        <v>0</v>
      </c>
      <c r="M371" s="39">
        <f t="shared" si="69"/>
        <v>0</v>
      </c>
      <c r="N371" s="22">
        <f t="shared" si="63"/>
        <v>0</v>
      </c>
      <c r="O371" s="22">
        <f t="shared" si="65"/>
        <v>0</v>
      </c>
      <c r="P371" s="22">
        <f t="shared" si="64"/>
        <v>0</v>
      </c>
      <c r="Q371" s="13"/>
    </row>
    <row r="372" spans="1:17" x14ac:dyDescent="0.25">
      <c r="A372" s="26" t="str">
        <f t="shared" si="57"/>
        <v/>
      </c>
      <c r="B372" s="27" t="str">
        <f t="shared" si="58"/>
        <v/>
      </c>
      <c r="C372" s="22">
        <f t="shared" si="59"/>
        <v>0</v>
      </c>
      <c r="D372" s="22">
        <f t="shared" si="60"/>
        <v>0</v>
      </c>
      <c r="E372" s="22">
        <f t="shared" si="67"/>
        <v>0</v>
      </c>
      <c r="F372" s="29">
        <f t="shared" si="66"/>
        <v>5000</v>
      </c>
      <c r="G372" s="23"/>
      <c r="H372" s="22">
        <f t="shared" si="68"/>
        <v>0</v>
      </c>
      <c r="I372" s="22">
        <f t="shared" si="61"/>
        <v>0</v>
      </c>
      <c r="J372" s="24"/>
      <c r="K372" s="40"/>
      <c r="L372" s="22">
        <f t="shared" si="62"/>
        <v>0</v>
      </c>
      <c r="M372" s="39">
        <f t="shared" si="69"/>
        <v>0</v>
      </c>
      <c r="N372" s="22">
        <f t="shared" si="63"/>
        <v>0</v>
      </c>
      <c r="O372" s="22">
        <f t="shared" si="65"/>
        <v>0</v>
      </c>
      <c r="P372" s="22">
        <f t="shared" si="64"/>
        <v>0</v>
      </c>
      <c r="Q372" s="13"/>
    </row>
    <row r="373" spans="1:17" x14ac:dyDescent="0.25">
      <c r="A373" s="26" t="str">
        <f t="shared" si="57"/>
        <v/>
      </c>
      <c r="B373" s="27" t="str">
        <f t="shared" si="58"/>
        <v/>
      </c>
      <c r="C373" s="22">
        <f t="shared" si="59"/>
        <v>0</v>
      </c>
      <c r="D373" s="22">
        <f t="shared" si="60"/>
        <v>0</v>
      </c>
      <c r="E373" s="22">
        <f t="shared" si="67"/>
        <v>0</v>
      </c>
      <c r="F373" s="29">
        <f t="shared" si="66"/>
        <v>5000</v>
      </c>
      <c r="G373" s="23"/>
      <c r="H373" s="22">
        <f t="shared" si="68"/>
        <v>0</v>
      </c>
      <c r="I373" s="22">
        <f t="shared" si="61"/>
        <v>0</v>
      </c>
      <c r="J373" s="24"/>
      <c r="K373" s="40"/>
      <c r="L373" s="22">
        <f t="shared" si="62"/>
        <v>0</v>
      </c>
      <c r="M373" s="39">
        <f t="shared" si="69"/>
        <v>0</v>
      </c>
      <c r="N373" s="22">
        <f t="shared" si="63"/>
        <v>0</v>
      </c>
      <c r="O373" s="22">
        <f t="shared" si="65"/>
        <v>0</v>
      </c>
      <c r="P373" s="22">
        <f t="shared" si="64"/>
        <v>0</v>
      </c>
      <c r="Q373" s="13"/>
    </row>
    <row r="374" spans="1:17" x14ac:dyDescent="0.25">
      <c r="A374" s="26" t="str">
        <f t="shared" si="57"/>
        <v/>
      </c>
      <c r="B374" s="27" t="str">
        <f t="shared" si="58"/>
        <v/>
      </c>
      <c r="C374" s="22">
        <f t="shared" si="59"/>
        <v>0</v>
      </c>
      <c r="D374" s="22">
        <f t="shared" si="60"/>
        <v>0</v>
      </c>
      <c r="E374" s="22">
        <f t="shared" si="67"/>
        <v>0</v>
      </c>
      <c r="F374" s="29">
        <f t="shared" si="66"/>
        <v>5000</v>
      </c>
      <c r="G374" s="23"/>
      <c r="H374" s="22">
        <f t="shared" si="68"/>
        <v>0</v>
      </c>
      <c r="I374" s="22">
        <f t="shared" si="61"/>
        <v>0</v>
      </c>
      <c r="J374" s="24"/>
      <c r="K374" s="40"/>
      <c r="L374" s="22">
        <f t="shared" si="62"/>
        <v>0</v>
      </c>
      <c r="M374" s="39">
        <f t="shared" si="69"/>
        <v>0</v>
      </c>
      <c r="N374" s="22">
        <f t="shared" si="63"/>
        <v>0</v>
      </c>
      <c r="O374" s="22">
        <f t="shared" si="65"/>
        <v>0</v>
      </c>
      <c r="P374" s="22">
        <f t="shared" si="64"/>
        <v>0</v>
      </c>
      <c r="Q374" s="13"/>
    </row>
    <row r="375" spans="1:17" x14ac:dyDescent="0.25">
      <c r="A375" s="26" t="str">
        <f t="shared" si="57"/>
        <v/>
      </c>
      <c r="B375" s="27" t="str">
        <f t="shared" si="58"/>
        <v/>
      </c>
      <c r="C375" s="22">
        <f t="shared" si="59"/>
        <v>0</v>
      </c>
      <c r="D375" s="22">
        <f t="shared" si="60"/>
        <v>0</v>
      </c>
      <c r="E375" s="22">
        <f t="shared" si="67"/>
        <v>0</v>
      </c>
      <c r="F375" s="29">
        <f t="shared" si="66"/>
        <v>5000</v>
      </c>
      <c r="G375" s="23"/>
      <c r="H375" s="22">
        <f t="shared" si="68"/>
        <v>0</v>
      </c>
      <c r="I375" s="22">
        <f t="shared" si="61"/>
        <v>0</v>
      </c>
      <c r="J375" s="24"/>
      <c r="K375" s="40"/>
      <c r="L375" s="22">
        <f t="shared" si="62"/>
        <v>0</v>
      </c>
      <c r="M375" s="39">
        <f t="shared" si="69"/>
        <v>0</v>
      </c>
      <c r="N375" s="22">
        <f t="shared" si="63"/>
        <v>0</v>
      </c>
      <c r="O375" s="22">
        <f t="shared" si="65"/>
        <v>0</v>
      </c>
      <c r="P375" s="22">
        <f t="shared" si="64"/>
        <v>0</v>
      </c>
      <c r="Q375" s="13"/>
    </row>
    <row r="376" spans="1:17" x14ac:dyDescent="0.25">
      <c r="A376" s="26" t="str">
        <f t="shared" si="57"/>
        <v/>
      </c>
      <c r="B376" s="27" t="str">
        <f t="shared" si="58"/>
        <v/>
      </c>
      <c r="C376" s="22">
        <f t="shared" si="59"/>
        <v>0</v>
      </c>
      <c r="D376" s="22">
        <f t="shared" si="60"/>
        <v>0</v>
      </c>
      <c r="E376" s="22">
        <f t="shared" si="67"/>
        <v>0</v>
      </c>
      <c r="F376" s="29">
        <f t="shared" si="66"/>
        <v>5000</v>
      </c>
      <c r="G376" s="23"/>
      <c r="H376" s="22">
        <f t="shared" si="68"/>
        <v>0</v>
      </c>
      <c r="I376" s="22">
        <f t="shared" si="61"/>
        <v>0</v>
      </c>
      <c r="J376" s="24"/>
      <c r="K376" s="40"/>
      <c r="L376" s="22">
        <f t="shared" si="62"/>
        <v>0</v>
      </c>
      <c r="M376" s="39">
        <f t="shared" si="69"/>
        <v>0</v>
      </c>
      <c r="N376" s="22">
        <f t="shared" si="63"/>
        <v>0</v>
      </c>
      <c r="O376" s="22">
        <f t="shared" si="65"/>
        <v>0</v>
      </c>
      <c r="P376" s="22">
        <f t="shared" si="64"/>
        <v>0</v>
      </c>
      <c r="Q376" s="13"/>
    </row>
    <row r="377" spans="1:17" x14ac:dyDescent="0.25">
      <c r="A377" s="26" t="str">
        <f t="shared" si="57"/>
        <v/>
      </c>
      <c r="B377" s="27" t="str">
        <f t="shared" si="58"/>
        <v/>
      </c>
      <c r="C377" s="22">
        <f t="shared" si="59"/>
        <v>0</v>
      </c>
      <c r="D377" s="22">
        <f t="shared" si="60"/>
        <v>0</v>
      </c>
      <c r="E377" s="22">
        <f t="shared" si="67"/>
        <v>0</v>
      </c>
      <c r="F377" s="29">
        <f t="shared" si="66"/>
        <v>5000</v>
      </c>
      <c r="G377" s="23"/>
      <c r="H377" s="22">
        <f t="shared" si="68"/>
        <v>0</v>
      </c>
      <c r="I377" s="22">
        <f t="shared" si="61"/>
        <v>0</v>
      </c>
      <c r="J377" s="24"/>
      <c r="K377" s="40"/>
      <c r="L377" s="22">
        <f t="shared" si="62"/>
        <v>0</v>
      </c>
      <c r="M377" s="39">
        <f t="shared" si="69"/>
        <v>0</v>
      </c>
      <c r="N377" s="22">
        <f t="shared" si="63"/>
        <v>0</v>
      </c>
      <c r="O377" s="22">
        <f t="shared" si="65"/>
        <v>0</v>
      </c>
      <c r="P377" s="22">
        <f t="shared" si="64"/>
        <v>0</v>
      </c>
      <c r="Q377" s="13"/>
    </row>
    <row r="378" spans="1:17" x14ac:dyDescent="0.25">
      <c r="A378" s="26" t="str">
        <f t="shared" ref="A378:A441" si="70">IF(((E377+H377+I377)-P377)&gt;0.01,A377+1,"")</f>
        <v/>
      </c>
      <c r="B378" s="27" t="str">
        <f t="shared" ref="B378:B441" si="71">IF(((E377+H377+I377)-P377)&gt;0.01,IF(ISBLANK($D$8),"",DATE(YEAR($D$8),MONTH($D$8)+(ROW(B378)-ROW($B$57)),DAY($D$8))),"")</f>
        <v/>
      </c>
      <c r="C378" s="22">
        <f t="shared" ref="C378:C441" si="72">IF(C377+IF(PPI=TRUE,O377,0)-IF(L377="",0,(P377-M377)*(1-$D$22))&lt;0,0,C377+IF(PPI=TRUE,O377,0)-IF(L377="",0,(P377-M377)*(1-$D$22)))</f>
        <v>0</v>
      </c>
      <c r="D378" s="22">
        <f t="shared" ref="D378:D441" si="73">D377-IF(L377="",0,(P377-M377)*$D$22)+IF(C377+IF(PPI=TRUE,O377,0)-IF(L377="",0,(P377-M377)*(1-$D$22))&lt;0,C377+IF(PPI=TRUE,O377,0)-IF(L377="",0,(P377-M377)*(1-$D$22)),0)</f>
        <v>0</v>
      </c>
      <c r="E378" s="22">
        <f t="shared" si="67"/>
        <v>0</v>
      </c>
      <c r="F378" s="29">
        <f t="shared" si="66"/>
        <v>5000</v>
      </c>
      <c r="G378" s="23"/>
      <c r="H378" s="22">
        <f t="shared" si="68"/>
        <v>0</v>
      </c>
      <c r="I378" s="22">
        <f t="shared" ref="I378:I441" si="74">IF(D378&lt;0,"",IF(ISBLANK($D$14),"",D378*($D$20/12)))</f>
        <v>0</v>
      </c>
      <c r="J378" s="24"/>
      <c r="K378" s="40"/>
      <c r="L378" s="22">
        <f t="shared" ref="L378:L441" si="75">IF(E378&gt;0,P378-M378-IF(PPI=TRUE,0,O378),0)</f>
        <v>0</v>
      </c>
      <c r="M378" s="39">
        <f t="shared" si="69"/>
        <v>0</v>
      </c>
      <c r="N378" s="22">
        <f t="shared" ref="N378:N441" si="76">IF(E378&gt;=0.01,IF(Pay=1,0,IF(ISBLANK($D$28),0,IF(E378&lt;$D$28+E378*$D$24,E378-E378*$D$24,$D$28))),0)</f>
        <v>0</v>
      </c>
      <c r="O378" s="22">
        <f t="shared" si="65"/>
        <v>0</v>
      </c>
      <c r="P378" s="22">
        <f t="shared" ref="P378:P441" si="77">IF(E378&gt;0,SUM(IF(E378&lt;$D$30,E378+M378,IF(Minimum+IF(Pay=1,0,M378)+IF(PPI=TRUE,0,O378)+N378&gt;$D$30,SUM(Minimum,IF(Pay=1,0,M378),N378,IF(PPI=TRUE,0,O378)),$D$30))),0)</f>
        <v>0</v>
      </c>
      <c r="Q378" s="13"/>
    </row>
    <row r="379" spans="1:17" x14ac:dyDescent="0.25">
      <c r="A379" s="26" t="str">
        <f t="shared" si="70"/>
        <v/>
      </c>
      <c r="B379" s="27" t="str">
        <f t="shared" si="71"/>
        <v/>
      </c>
      <c r="C379" s="22">
        <f t="shared" si="72"/>
        <v>0</v>
      </c>
      <c r="D379" s="22">
        <f t="shared" si="73"/>
        <v>0</v>
      </c>
      <c r="E379" s="22">
        <f t="shared" si="67"/>
        <v>0</v>
      </c>
      <c r="F379" s="29">
        <f t="shared" si="66"/>
        <v>5000</v>
      </c>
      <c r="G379" s="23"/>
      <c r="H379" s="22">
        <f t="shared" si="68"/>
        <v>0</v>
      </c>
      <c r="I379" s="22">
        <f t="shared" si="74"/>
        <v>0</v>
      </c>
      <c r="J379" s="24"/>
      <c r="K379" s="40"/>
      <c r="L379" s="22">
        <f t="shared" si="75"/>
        <v>0</v>
      </c>
      <c r="M379" s="39">
        <f t="shared" si="69"/>
        <v>0</v>
      </c>
      <c r="N379" s="22">
        <f t="shared" si="76"/>
        <v>0</v>
      </c>
      <c r="O379" s="22">
        <f t="shared" ref="O379:O442" si="78">IF(E379&gt;=0.01,IF(ISBLANK($D$32),0,E379*$D$32),0)</f>
        <v>0</v>
      </c>
      <c r="P379" s="22">
        <f t="shared" si="77"/>
        <v>0</v>
      </c>
      <c r="Q379" s="13"/>
    </row>
    <row r="380" spans="1:17" x14ac:dyDescent="0.25">
      <c r="A380" s="26" t="str">
        <f t="shared" si="70"/>
        <v/>
      </c>
      <c r="B380" s="27" t="str">
        <f t="shared" si="71"/>
        <v/>
      </c>
      <c r="C380" s="22">
        <f t="shared" si="72"/>
        <v>0</v>
      </c>
      <c r="D380" s="22">
        <f t="shared" si="73"/>
        <v>0</v>
      </c>
      <c r="E380" s="22">
        <f t="shared" si="67"/>
        <v>0</v>
      </c>
      <c r="F380" s="29">
        <f t="shared" si="66"/>
        <v>5000</v>
      </c>
      <c r="G380" s="23"/>
      <c r="H380" s="22">
        <f t="shared" si="68"/>
        <v>0</v>
      </c>
      <c r="I380" s="22">
        <f t="shared" si="74"/>
        <v>0</v>
      </c>
      <c r="J380" s="24"/>
      <c r="K380" s="40"/>
      <c r="L380" s="22">
        <f t="shared" si="75"/>
        <v>0</v>
      </c>
      <c r="M380" s="39">
        <f t="shared" si="69"/>
        <v>0</v>
      </c>
      <c r="N380" s="22">
        <f t="shared" si="76"/>
        <v>0</v>
      </c>
      <c r="O380" s="22">
        <f t="shared" si="78"/>
        <v>0</v>
      </c>
      <c r="P380" s="22">
        <f t="shared" si="77"/>
        <v>0</v>
      </c>
      <c r="Q380" s="13"/>
    </row>
    <row r="381" spans="1:17" x14ac:dyDescent="0.25">
      <c r="A381" s="26" t="str">
        <f t="shared" si="70"/>
        <v/>
      </c>
      <c r="B381" s="27" t="str">
        <f t="shared" si="71"/>
        <v/>
      </c>
      <c r="C381" s="22">
        <f t="shared" si="72"/>
        <v>0</v>
      </c>
      <c r="D381" s="22">
        <f t="shared" si="73"/>
        <v>0</v>
      </c>
      <c r="E381" s="22">
        <f t="shared" si="67"/>
        <v>0</v>
      </c>
      <c r="F381" s="29">
        <f t="shared" ref="F381:F444" si="79">IF(ISBLANK($D$10),"",$D$10-E381)</f>
        <v>5000</v>
      </c>
      <c r="G381" s="23"/>
      <c r="H381" s="22">
        <f t="shared" si="68"/>
        <v>0</v>
      </c>
      <c r="I381" s="22">
        <f t="shared" si="74"/>
        <v>0</v>
      </c>
      <c r="J381" s="24"/>
      <c r="K381" s="40"/>
      <c r="L381" s="22">
        <f t="shared" si="75"/>
        <v>0</v>
      </c>
      <c r="M381" s="39">
        <f t="shared" si="69"/>
        <v>0</v>
      </c>
      <c r="N381" s="22">
        <f t="shared" si="76"/>
        <v>0</v>
      </c>
      <c r="O381" s="22">
        <f t="shared" si="78"/>
        <v>0</v>
      </c>
      <c r="P381" s="22">
        <f t="shared" si="77"/>
        <v>0</v>
      </c>
      <c r="Q381" s="13"/>
    </row>
    <row r="382" spans="1:17" x14ac:dyDescent="0.25">
      <c r="A382" s="26" t="str">
        <f t="shared" si="70"/>
        <v/>
      </c>
      <c r="B382" s="27" t="str">
        <f t="shared" si="71"/>
        <v/>
      </c>
      <c r="C382" s="22">
        <f t="shared" si="72"/>
        <v>0</v>
      </c>
      <c r="D382" s="22">
        <f t="shared" si="73"/>
        <v>0</v>
      </c>
      <c r="E382" s="22">
        <f t="shared" si="67"/>
        <v>0</v>
      </c>
      <c r="F382" s="29">
        <f t="shared" si="79"/>
        <v>5000</v>
      </c>
      <c r="G382" s="23"/>
      <c r="H382" s="22">
        <f t="shared" si="68"/>
        <v>0</v>
      </c>
      <c r="I382" s="22">
        <f t="shared" si="74"/>
        <v>0</v>
      </c>
      <c r="J382" s="24"/>
      <c r="K382" s="40"/>
      <c r="L382" s="22">
        <f t="shared" si="75"/>
        <v>0</v>
      </c>
      <c r="M382" s="39">
        <f t="shared" si="69"/>
        <v>0</v>
      </c>
      <c r="N382" s="22">
        <f t="shared" si="76"/>
        <v>0</v>
      </c>
      <c r="O382" s="22">
        <f t="shared" si="78"/>
        <v>0</v>
      </c>
      <c r="P382" s="22">
        <f t="shared" si="77"/>
        <v>0</v>
      </c>
      <c r="Q382" s="13"/>
    </row>
    <row r="383" spans="1:17" x14ac:dyDescent="0.25">
      <c r="A383" s="26" t="str">
        <f t="shared" si="70"/>
        <v/>
      </c>
      <c r="B383" s="27" t="str">
        <f t="shared" si="71"/>
        <v/>
      </c>
      <c r="C383" s="22">
        <f t="shared" si="72"/>
        <v>0</v>
      </c>
      <c r="D383" s="22">
        <f t="shared" si="73"/>
        <v>0</v>
      </c>
      <c r="E383" s="22">
        <f t="shared" si="67"/>
        <v>0</v>
      </c>
      <c r="F383" s="29">
        <f t="shared" si="79"/>
        <v>5000</v>
      </c>
      <c r="G383" s="23"/>
      <c r="H383" s="22">
        <f t="shared" si="68"/>
        <v>0</v>
      </c>
      <c r="I383" s="22">
        <f t="shared" si="74"/>
        <v>0</v>
      </c>
      <c r="J383" s="24"/>
      <c r="K383" s="40"/>
      <c r="L383" s="22">
        <f t="shared" si="75"/>
        <v>0</v>
      </c>
      <c r="M383" s="39">
        <f t="shared" si="69"/>
        <v>0</v>
      </c>
      <c r="N383" s="22">
        <f t="shared" si="76"/>
        <v>0</v>
      </c>
      <c r="O383" s="22">
        <f t="shared" si="78"/>
        <v>0</v>
      </c>
      <c r="P383" s="22">
        <f t="shared" si="77"/>
        <v>0</v>
      </c>
      <c r="Q383" s="13"/>
    </row>
    <row r="384" spans="1:17" x14ac:dyDescent="0.25">
      <c r="A384" s="26" t="str">
        <f t="shared" si="70"/>
        <v/>
      </c>
      <c r="B384" s="27" t="str">
        <f t="shared" si="71"/>
        <v/>
      </c>
      <c r="C384" s="22">
        <f t="shared" si="72"/>
        <v>0</v>
      </c>
      <c r="D384" s="22">
        <f t="shared" si="73"/>
        <v>0</v>
      </c>
      <c r="E384" s="22">
        <f t="shared" si="67"/>
        <v>0</v>
      </c>
      <c r="F384" s="29">
        <f t="shared" si="79"/>
        <v>5000</v>
      </c>
      <c r="G384" s="23"/>
      <c r="H384" s="22">
        <f t="shared" si="68"/>
        <v>0</v>
      </c>
      <c r="I384" s="22">
        <f t="shared" si="74"/>
        <v>0</v>
      </c>
      <c r="J384" s="24"/>
      <c r="K384" s="40"/>
      <c r="L384" s="22">
        <f t="shared" si="75"/>
        <v>0</v>
      </c>
      <c r="M384" s="39">
        <f t="shared" si="69"/>
        <v>0</v>
      </c>
      <c r="N384" s="22">
        <f t="shared" si="76"/>
        <v>0</v>
      </c>
      <c r="O384" s="22">
        <f t="shared" si="78"/>
        <v>0</v>
      </c>
      <c r="P384" s="22">
        <f t="shared" si="77"/>
        <v>0</v>
      </c>
      <c r="Q384" s="13"/>
    </row>
    <row r="385" spans="1:17" x14ac:dyDescent="0.25">
      <c r="A385" s="26" t="str">
        <f t="shared" si="70"/>
        <v/>
      </c>
      <c r="B385" s="27" t="str">
        <f t="shared" si="71"/>
        <v/>
      </c>
      <c r="C385" s="22">
        <f t="shared" si="72"/>
        <v>0</v>
      </c>
      <c r="D385" s="22">
        <f t="shared" si="73"/>
        <v>0</v>
      </c>
      <c r="E385" s="22">
        <f t="shared" ref="E385:E448" si="80">IF(C385&lt;0,"",SUM(C385:D385))</f>
        <v>0</v>
      </c>
      <c r="F385" s="29">
        <f t="shared" si="79"/>
        <v>5000</v>
      </c>
      <c r="G385" s="23"/>
      <c r="H385" s="22">
        <f t="shared" si="68"/>
        <v>0</v>
      </c>
      <c r="I385" s="22">
        <f t="shared" si="74"/>
        <v>0</v>
      </c>
      <c r="J385" s="24"/>
      <c r="K385" s="40"/>
      <c r="L385" s="22">
        <f t="shared" si="75"/>
        <v>0</v>
      </c>
      <c r="M385" s="39">
        <f t="shared" si="69"/>
        <v>0</v>
      </c>
      <c r="N385" s="22">
        <f t="shared" si="76"/>
        <v>0</v>
      </c>
      <c r="O385" s="22">
        <f t="shared" si="78"/>
        <v>0</v>
      </c>
      <c r="P385" s="22">
        <f t="shared" si="77"/>
        <v>0</v>
      </c>
      <c r="Q385" s="13"/>
    </row>
    <row r="386" spans="1:17" x14ac:dyDescent="0.25">
      <c r="A386" s="26" t="str">
        <f t="shared" si="70"/>
        <v/>
      </c>
      <c r="B386" s="27" t="str">
        <f t="shared" si="71"/>
        <v/>
      </c>
      <c r="C386" s="22">
        <f t="shared" si="72"/>
        <v>0</v>
      </c>
      <c r="D386" s="22">
        <f t="shared" si="73"/>
        <v>0</v>
      </c>
      <c r="E386" s="22">
        <f t="shared" si="80"/>
        <v>0</v>
      </c>
      <c r="F386" s="29">
        <f t="shared" si="79"/>
        <v>5000</v>
      </c>
      <c r="G386" s="23"/>
      <c r="H386" s="22">
        <f t="shared" si="68"/>
        <v>0</v>
      </c>
      <c r="I386" s="22">
        <f t="shared" si="74"/>
        <v>0</v>
      </c>
      <c r="J386" s="24"/>
      <c r="K386" s="40"/>
      <c r="L386" s="22">
        <f t="shared" si="75"/>
        <v>0</v>
      </c>
      <c r="M386" s="39">
        <f t="shared" si="69"/>
        <v>0</v>
      </c>
      <c r="N386" s="22">
        <f t="shared" si="76"/>
        <v>0</v>
      </c>
      <c r="O386" s="22">
        <f t="shared" si="78"/>
        <v>0</v>
      </c>
      <c r="P386" s="22">
        <f t="shared" si="77"/>
        <v>0</v>
      </c>
      <c r="Q386" s="13"/>
    </row>
    <row r="387" spans="1:17" x14ac:dyDescent="0.25">
      <c r="A387" s="26" t="str">
        <f t="shared" si="70"/>
        <v/>
      </c>
      <c r="B387" s="27" t="str">
        <f t="shared" si="71"/>
        <v/>
      </c>
      <c r="C387" s="22">
        <f t="shared" si="72"/>
        <v>0</v>
      </c>
      <c r="D387" s="22">
        <f t="shared" si="73"/>
        <v>0</v>
      </c>
      <c r="E387" s="22">
        <f t="shared" si="80"/>
        <v>0</v>
      </c>
      <c r="F387" s="29">
        <f t="shared" si="79"/>
        <v>5000</v>
      </c>
      <c r="G387" s="23"/>
      <c r="H387" s="22">
        <f t="shared" si="68"/>
        <v>0</v>
      </c>
      <c r="I387" s="22">
        <f t="shared" si="74"/>
        <v>0</v>
      </c>
      <c r="J387" s="24"/>
      <c r="K387" s="40"/>
      <c r="L387" s="22">
        <f t="shared" si="75"/>
        <v>0</v>
      </c>
      <c r="M387" s="39">
        <f t="shared" si="69"/>
        <v>0</v>
      </c>
      <c r="N387" s="22">
        <f t="shared" si="76"/>
        <v>0</v>
      </c>
      <c r="O387" s="22">
        <f t="shared" si="78"/>
        <v>0</v>
      </c>
      <c r="P387" s="22">
        <f t="shared" si="77"/>
        <v>0</v>
      </c>
      <c r="Q387" s="13"/>
    </row>
    <row r="388" spans="1:17" x14ac:dyDescent="0.25">
      <c r="A388" s="26" t="str">
        <f t="shared" si="70"/>
        <v/>
      </c>
      <c r="B388" s="27" t="str">
        <f t="shared" si="71"/>
        <v/>
      </c>
      <c r="C388" s="22">
        <f t="shared" si="72"/>
        <v>0</v>
      </c>
      <c r="D388" s="22">
        <f t="shared" si="73"/>
        <v>0</v>
      </c>
      <c r="E388" s="22">
        <f t="shared" si="80"/>
        <v>0</v>
      </c>
      <c r="F388" s="29">
        <f t="shared" si="79"/>
        <v>5000</v>
      </c>
      <c r="G388" s="23"/>
      <c r="H388" s="22">
        <f t="shared" si="68"/>
        <v>0</v>
      </c>
      <c r="I388" s="22">
        <f t="shared" si="74"/>
        <v>0</v>
      </c>
      <c r="J388" s="24"/>
      <c r="K388" s="40"/>
      <c r="L388" s="22">
        <f t="shared" si="75"/>
        <v>0</v>
      </c>
      <c r="M388" s="39">
        <f t="shared" si="69"/>
        <v>0</v>
      </c>
      <c r="N388" s="22">
        <f t="shared" si="76"/>
        <v>0</v>
      </c>
      <c r="O388" s="22">
        <f t="shared" si="78"/>
        <v>0</v>
      </c>
      <c r="P388" s="22">
        <f t="shared" si="77"/>
        <v>0</v>
      </c>
      <c r="Q388" s="13"/>
    </row>
    <row r="389" spans="1:17" x14ac:dyDescent="0.25">
      <c r="A389" s="26" t="str">
        <f t="shared" si="70"/>
        <v/>
      </c>
      <c r="B389" s="27" t="str">
        <f t="shared" si="71"/>
        <v/>
      </c>
      <c r="C389" s="22">
        <f t="shared" si="72"/>
        <v>0</v>
      </c>
      <c r="D389" s="22">
        <f t="shared" si="73"/>
        <v>0</v>
      </c>
      <c r="E389" s="22">
        <f t="shared" si="80"/>
        <v>0</v>
      </c>
      <c r="F389" s="29">
        <f t="shared" si="79"/>
        <v>5000</v>
      </c>
      <c r="G389" s="23"/>
      <c r="H389" s="22">
        <f t="shared" si="68"/>
        <v>0</v>
      </c>
      <c r="I389" s="22">
        <f t="shared" si="74"/>
        <v>0</v>
      </c>
      <c r="J389" s="24"/>
      <c r="K389" s="40"/>
      <c r="L389" s="22">
        <f t="shared" si="75"/>
        <v>0</v>
      </c>
      <c r="M389" s="39">
        <f t="shared" si="69"/>
        <v>0</v>
      </c>
      <c r="N389" s="22">
        <f t="shared" si="76"/>
        <v>0</v>
      </c>
      <c r="O389" s="22">
        <f t="shared" si="78"/>
        <v>0</v>
      </c>
      <c r="P389" s="22">
        <f t="shared" si="77"/>
        <v>0</v>
      </c>
      <c r="Q389" s="13"/>
    </row>
    <row r="390" spans="1:17" x14ac:dyDescent="0.25">
      <c r="A390" s="26" t="str">
        <f t="shared" si="70"/>
        <v/>
      </c>
      <c r="B390" s="27" t="str">
        <f t="shared" si="71"/>
        <v/>
      </c>
      <c r="C390" s="22">
        <f t="shared" si="72"/>
        <v>0</v>
      </c>
      <c r="D390" s="22">
        <f t="shared" si="73"/>
        <v>0</v>
      </c>
      <c r="E390" s="22">
        <f t="shared" si="80"/>
        <v>0</v>
      </c>
      <c r="F390" s="29">
        <f t="shared" si="79"/>
        <v>5000</v>
      </c>
      <c r="G390" s="23"/>
      <c r="H390" s="22">
        <f t="shared" si="68"/>
        <v>0</v>
      </c>
      <c r="I390" s="22">
        <f t="shared" si="74"/>
        <v>0</v>
      </c>
      <c r="J390" s="24"/>
      <c r="K390" s="40"/>
      <c r="L390" s="22">
        <f t="shared" si="75"/>
        <v>0</v>
      </c>
      <c r="M390" s="39">
        <f t="shared" si="69"/>
        <v>0</v>
      </c>
      <c r="N390" s="22">
        <f t="shared" si="76"/>
        <v>0</v>
      </c>
      <c r="O390" s="22">
        <f t="shared" si="78"/>
        <v>0</v>
      </c>
      <c r="P390" s="22">
        <f t="shared" si="77"/>
        <v>0</v>
      </c>
      <c r="Q390" s="13"/>
    </row>
    <row r="391" spans="1:17" x14ac:dyDescent="0.25">
      <c r="A391" s="26" t="str">
        <f t="shared" si="70"/>
        <v/>
      </c>
      <c r="B391" s="27" t="str">
        <f t="shared" si="71"/>
        <v/>
      </c>
      <c r="C391" s="22">
        <f t="shared" si="72"/>
        <v>0</v>
      </c>
      <c r="D391" s="22">
        <f t="shared" si="73"/>
        <v>0</v>
      </c>
      <c r="E391" s="22">
        <f t="shared" si="80"/>
        <v>0</v>
      </c>
      <c r="F391" s="29">
        <f t="shared" si="79"/>
        <v>5000</v>
      </c>
      <c r="G391" s="23"/>
      <c r="H391" s="22">
        <f t="shared" si="68"/>
        <v>0</v>
      </c>
      <c r="I391" s="22">
        <f t="shared" si="74"/>
        <v>0</v>
      </c>
      <c r="J391" s="24"/>
      <c r="K391" s="40"/>
      <c r="L391" s="22">
        <f t="shared" si="75"/>
        <v>0</v>
      </c>
      <c r="M391" s="39">
        <f t="shared" si="69"/>
        <v>0</v>
      </c>
      <c r="N391" s="22">
        <f t="shared" si="76"/>
        <v>0</v>
      </c>
      <c r="O391" s="22">
        <f t="shared" si="78"/>
        <v>0</v>
      </c>
      <c r="P391" s="22">
        <f t="shared" si="77"/>
        <v>0</v>
      </c>
      <c r="Q391" s="13"/>
    </row>
    <row r="392" spans="1:17" x14ac:dyDescent="0.25">
      <c r="A392" s="26" t="str">
        <f t="shared" si="70"/>
        <v/>
      </c>
      <c r="B392" s="27" t="str">
        <f t="shared" si="71"/>
        <v/>
      </c>
      <c r="C392" s="22">
        <f t="shared" si="72"/>
        <v>0</v>
      </c>
      <c r="D392" s="22">
        <f t="shared" si="73"/>
        <v>0</v>
      </c>
      <c r="E392" s="22">
        <f t="shared" si="80"/>
        <v>0</v>
      </c>
      <c r="F392" s="29">
        <f t="shared" si="79"/>
        <v>5000</v>
      </c>
      <c r="G392" s="23"/>
      <c r="H392" s="22">
        <f t="shared" si="68"/>
        <v>0</v>
      </c>
      <c r="I392" s="22">
        <f t="shared" si="74"/>
        <v>0</v>
      </c>
      <c r="J392" s="24"/>
      <c r="K392" s="40"/>
      <c r="L392" s="22">
        <f t="shared" si="75"/>
        <v>0</v>
      </c>
      <c r="M392" s="39">
        <f t="shared" si="69"/>
        <v>0</v>
      </c>
      <c r="N392" s="22">
        <f t="shared" si="76"/>
        <v>0</v>
      </c>
      <c r="O392" s="22">
        <f t="shared" si="78"/>
        <v>0</v>
      </c>
      <c r="P392" s="22">
        <f t="shared" si="77"/>
        <v>0</v>
      </c>
      <c r="Q392" s="13"/>
    </row>
    <row r="393" spans="1:17" x14ac:dyDescent="0.25">
      <c r="A393" s="26" t="str">
        <f t="shared" si="70"/>
        <v/>
      </c>
      <c r="B393" s="27" t="str">
        <f t="shared" si="71"/>
        <v/>
      </c>
      <c r="C393" s="22">
        <f t="shared" si="72"/>
        <v>0</v>
      </c>
      <c r="D393" s="22">
        <f t="shared" si="73"/>
        <v>0</v>
      </c>
      <c r="E393" s="22">
        <f t="shared" si="80"/>
        <v>0</v>
      </c>
      <c r="F393" s="29">
        <f t="shared" si="79"/>
        <v>5000</v>
      </c>
      <c r="G393" s="23"/>
      <c r="H393" s="22">
        <f t="shared" si="68"/>
        <v>0</v>
      </c>
      <c r="I393" s="22">
        <f t="shared" si="74"/>
        <v>0</v>
      </c>
      <c r="J393" s="24"/>
      <c r="K393" s="40"/>
      <c r="L393" s="22">
        <f t="shared" si="75"/>
        <v>0</v>
      </c>
      <c r="M393" s="39">
        <f t="shared" si="69"/>
        <v>0</v>
      </c>
      <c r="N393" s="22">
        <f t="shared" si="76"/>
        <v>0</v>
      </c>
      <c r="O393" s="22">
        <f t="shared" si="78"/>
        <v>0</v>
      </c>
      <c r="P393" s="22">
        <f t="shared" si="77"/>
        <v>0</v>
      </c>
      <c r="Q393" s="13"/>
    </row>
    <row r="394" spans="1:17" x14ac:dyDescent="0.25">
      <c r="A394" s="26" t="str">
        <f t="shared" si="70"/>
        <v/>
      </c>
      <c r="B394" s="27" t="str">
        <f t="shared" si="71"/>
        <v/>
      </c>
      <c r="C394" s="22">
        <f t="shared" si="72"/>
        <v>0</v>
      </c>
      <c r="D394" s="22">
        <f t="shared" si="73"/>
        <v>0</v>
      </c>
      <c r="E394" s="22">
        <f t="shared" si="80"/>
        <v>0</v>
      </c>
      <c r="F394" s="29">
        <f t="shared" si="79"/>
        <v>5000</v>
      </c>
      <c r="G394" s="23"/>
      <c r="H394" s="22">
        <f t="shared" si="68"/>
        <v>0</v>
      </c>
      <c r="I394" s="22">
        <f t="shared" si="74"/>
        <v>0</v>
      </c>
      <c r="J394" s="24"/>
      <c r="K394" s="40"/>
      <c r="L394" s="22">
        <f t="shared" si="75"/>
        <v>0</v>
      </c>
      <c r="M394" s="39">
        <f t="shared" si="69"/>
        <v>0</v>
      </c>
      <c r="N394" s="22">
        <f t="shared" si="76"/>
        <v>0</v>
      </c>
      <c r="O394" s="22">
        <f t="shared" si="78"/>
        <v>0</v>
      </c>
      <c r="P394" s="22">
        <f t="shared" si="77"/>
        <v>0</v>
      </c>
      <c r="Q394" s="13"/>
    </row>
    <row r="395" spans="1:17" x14ac:dyDescent="0.25">
      <c r="A395" s="26" t="str">
        <f t="shared" si="70"/>
        <v/>
      </c>
      <c r="B395" s="27" t="str">
        <f t="shared" si="71"/>
        <v/>
      </c>
      <c r="C395" s="22">
        <f t="shared" si="72"/>
        <v>0</v>
      </c>
      <c r="D395" s="22">
        <f t="shared" si="73"/>
        <v>0</v>
      </c>
      <c r="E395" s="22">
        <f t="shared" si="80"/>
        <v>0</v>
      </c>
      <c r="F395" s="29">
        <f t="shared" si="79"/>
        <v>5000</v>
      </c>
      <c r="G395" s="23"/>
      <c r="H395" s="22">
        <f t="shared" si="68"/>
        <v>0</v>
      </c>
      <c r="I395" s="22">
        <f t="shared" si="74"/>
        <v>0</v>
      </c>
      <c r="J395" s="24"/>
      <c r="K395" s="40"/>
      <c r="L395" s="22">
        <f t="shared" si="75"/>
        <v>0</v>
      </c>
      <c r="M395" s="39">
        <f t="shared" si="69"/>
        <v>0</v>
      </c>
      <c r="N395" s="22">
        <f t="shared" si="76"/>
        <v>0</v>
      </c>
      <c r="O395" s="22">
        <f t="shared" si="78"/>
        <v>0</v>
      </c>
      <c r="P395" s="22">
        <f t="shared" si="77"/>
        <v>0</v>
      </c>
      <c r="Q395" s="13"/>
    </row>
    <row r="396" spans="1:17" x14ac:dyDescent="0.25">
      <c r="A396" s="26" t="str">
        <f t="shared" si="70"/>
        <v/>
      </c>
      <c r="B396" s="27" t="str">
        <f t="shared" si="71"/>
        <v/>
      </c>
      <c r="C396" s="22">
        <f t="shared" si="72"/>
        <v>0</v>
      </c>
      <c r="D396" s="22">
        <f t="shared" si="73"/>
        <v>0</v>
      </c>
      <c r="E396" s="22">
        <f t="shared" si="80"/>
        <v>0</v>
      </c>
      <c r="F396" s="29">
        <f t="shared" si="79"/>
        <v>5000</v>
      </c>
      <c r="G396" s="23"/>
      <c r="H396" s="22">
        <f t="shared" si="68"/>
        <v>0</v>
      </c>
      <c r="I396" s="22">
        <f t="shared" si="74"/>
        <v>0</v>
      </c>
      <c r="J396" s="24"/>
      <c r="K396" s="40"/>
      <c r="L396" s="22">
        <f t="shared" si="75"/>
        <v>0</v>
      </c>
      <c r="M396" s="39">
        <f t="shared" si="69"/>
        <v>0</v>
      </c>
      <c r="N396" s="22">
        <f t="shared" si="76"/>
        <v>0</v>
      </c>
      <c r="O396" s="22">
        <f t="shared" si="78"/>
        <v>0</v>
      </c>
      <c r="P396" s="22">
        <f t="shared" si="77"/>
        <v>0</v>
      </c>
      <c r="Q396" s="13"/>
    </row>
    <row r="397" spans="1:17" x14ac:dyDescent="0.25">
      <c r="A397" s="26" t="str">
        <f t="shared" si="70"/>
        <v/>
      </c>
      <c r="B397" s="27" t="str">
        <f t="shared" si="71"/>
        <v/>
      </c>
      <c r="C397" s="22">
        <f t="shared" si="72"/>
        <v>0</v>
      </c>
      <c r="D397" s="22">
        <f t="shared" si="73"/>
        <v>0</v>
      </c>
      <c r="E397" s="22">
        <f t="shared" si="80"/>
        <v>0</v>
      </c>
      <c r="F397" s="29">
        <f t="shared" si="79"/>
        <v>5000</v>
      </c>
      <c r="G397" s="23"/>
      <c r="H397" s="22">
        <f t="shared" si="68"/>
        <v>0</v>
      </c>
      <c r="I397" s="22">
        <f t="shared" si="74"/>
        <v>0</v>
      </c>
      <c r="J397" s="24"/>
      <c r="K397" s="40"/>
      <c r="L397" s="22">
        <f t="shared" si="75"/>
        <v>0</v>
      </c>
      <c r="M397" s="39">
        <f t="shared" si="69"/>
        <v>0</v>
      </c>
      <c r="N397" s="22">
        <f t="shared" si="76"/>
        <v>0</v>
      </c>
      <c r="O397" s="22">
        <f t="shared" si="78"/>
        <v>0</v>
      </c>
      <c r="P397" s="22">
        <f t="shared" si="77"/>
        <v>0</v>
      </c>
      <c r="Q397" s="13"/>
    </row>
    <row r="398" spans="1:17" x14ac:dyDescent="0.25">
      <c r="A398" s="26" t="str">
        <f t="shared" si="70"/>
        <v/>
      </c>
      <c r="B398" s="27" t="str">
        <f t="shared" si="71"/>
        <v/>
      </c>
      <c r="C398" s="22">
        <f t="shared" si="72"/>
        <v>0</v>
      </c>
      <c r="D398" s="22">
        <f t="shared" si="73"/>
        <v>0</v>
      </c>
      <c r="E398" s="22">
        <f t="shared" si="80"/>
        <v>0</v>
      </c>
      <c r="F398" s="29">
        <f t="shared" si="79"/>
        <v>5000</v>
      </c>
      <c r="G398" s="23"/>
      <c r="H398" s="22">
        <f t="shared" si="68"/>
        <v>0</v>
      </c>
      <c r="I398" s="22">
        <f t="shared" si="74"/>
        <v>0</v>
      </c>
      <c r="J398" s="24"/>
      <c r="K398" s="40"/>
      <c r="L398" s="22">
        <f t="shared" si="75"/>
        <v>0</v>
      </c>
      <c r="M398" s="39">
        <f t="shared" si="69"/>
        <v>0</v>
      </c>
      <c r="N398" s="22">
        <f t="shared" si="76"/>
        <v>0</v>
      </c>
      <c r="O398" s="22">
        <f t="shared" si="78"/>
        <v>0</v>
      </c>
      <c r="P398" s="22">
        <f t="shared" si="77"/>
        <v>0</v>
      </c>
      <c r="Q398" s="13"/>
    </row>
    <row r="399" spans="1:17" x14ac:dyDescent="0.25">
      <c r="A399" s="26" t="str">
        <f t="shared" si="70"/>
        <v/>
      </c>
      <c r="B399" s="27" t="str">
        <f t="shared" si="71"/>
        <v/>
      </c>
      <c r="C399" s="22">
        <f t="shared" si="72"/>
        <v>0</v>
      </c>
      <c r="D399" s="22">
        <f t="shared" si="73"/>
        <v>0</v>
      </c>
      <c r="E399" s="22">
        <f t="shared" si="80"/>
        <v>0</v>
      </c>
      <c r="F399" s="29">
        <f t="shared" si="79"/>
        <v>5000</v>
      </c>
      <c r="G399" s="23"/>
      <c r="H399" s="22">
        <f t="shared" si="68"/>
        <v>0</v>
      </c>
      <c r="I399" s="22">
        <f t="shared" si="74"/>
        <v>0</v>
      </c>
      <c r="J399" s="24"/>
      <c r="K399" s="40"/>
      <c r="L399" s="22">
        <f t="shared" si="75"/>
        <v>0</v>
      </c>
      <c r="M399" s="39">
        <f t="shared" si="69"/>
        <v>0</v>
      </c>
      <c r="N399" s="22">
        <f t="shared" si="76"/>
        <v>0</v>
      </c>
      <c r="O399" s="22">
        <f t="shared" si="78"/>
        <v>0</v>
      </c>
      <c r="P399" s="22">
        <f t="shared" si="77"/>
        <v>0</v>
      </c>
      <c r="Q399" s="13"/>
    </row>
    <row r="400" spans="1:17" x14ac:dyDescent="0.25">
      <c r="A400" s="26" t="str">
        <f t="shared" si="70"/>
        <v/>
      </c>
      <c r="B400" s="27" t="str">
        <f t="shared" si="71"/>
        <v/>
      </c>
      <c r="C400" s="22">
        <f t="shared" si="72"/>
        <v>0</v>
      </c>
      <c r="D400" s="22">
        <f t="shared" si="73"/>
        <v>0</v>
      </c>
      <c r="E400" s="22">
        <f t="shared" si="80"/>
        <v>0</v>
      </c>
      <c r="F400" s="29">
        <f t="shared" si="79"/>
        <v>5000</v>
      </c>
      <c r="G400" s="23"/>
      <c r="H400" s="22">
        <f t="shared" si="68"/>
        <v>0</v>
      </c>
      <c r="I400" s="22">
        <f t="shared" si="74"/>
        <v>0</v>
      </c>
      <c r="J400" s="24"/>
      <c r="K400" s="40"/>
      <c r="L400" s="22">
        <f t="shared" si="75"/>
        <v>0</v>
      </c>
      <c r="M400" s="39">
        <f t="shared" si="69"/>
        <v>0</v>
      </c>
      <c r="N400" s="22">
        <f t="shared" si="76"/>
        <v>0</v>
      </c>
      <c r="O400" s="22">
        <f t="shared" si="78"/>
        <v>0</v>
      </c>
      <c r="P400" s="22">
        <f t="shared" si="77"/>
        <v>0</v>
      </c>
      <c r="Q400" s="13"/>
    </row>
    <row r="401" spans="1:17" x14ac:dyDescent="0.25">
      <c r="A401" s="26" t="str">
        <f t="shared" si="70"/>
        <v/>
      </c>
      <c r="B401" s="27" t="str">
        <f t="shared" si="71"/>
        <v/>
      </c>
      <c r="C401" s="22">
        <f t="shared" si="72"/>
        <v>0</v>
      </c>
      <c r="D401" s="22">
        <f t="shared" si="73"/>
        <v>0</v>
      </c>
      <c r="E401" s="22">
        <f t="shared" si="80"/>
        <v>0</v>
      </c>
      <c r="F401" s="29">
        <f t="shared" si="79"/>
        <v>5000</v>
      </c>
      <c r="G401" s="23"/>
      <c r="H401" s="22">
        <f t="shared" ref="H401:H464" si="81">IF(C401&lt;0,"",IF(ISBLANK($D$12),"",C401*($D$18/12)))</f>
        <v>0</v>
      </c>
      <c r="I401" s="22">
        <f t="shared" si="74"/>
        <v>0</v>
      </c>
      <c r="J401" s="24"/>
      <c r="K401" s="40"/>
      <c r="L401" s="22">
        <f t="shared" si="75"/>
        <v>0</v>
      </c>
      <c r="M401" s="39">
        <f t="shared" si="69"/>
        <v>0</v>
      </c>
      <c r="N401" s="22">
        <f t="shared" si="76"/>
        <v>0</v>
      </c>
      <c r="O401" s="22">
        <f t="shared" si="78"/>
        <v>0</v>
      </c>
      <c r="P401" s="22">
        <f t="shared" si="77"/>
        <v>0</v>
      </c>
      <c r="Q401" s="13"/>
    </row>
    <row r="402" spans="1:17" x14ac:dyDescent="0.25">
      <c r="A402" s="26" t="str">
        <f t="shared" si="70"/>
        <v/>
      </c>
      <c r="B402" s="27" t="str">
        <f t="shared" si="71"/>
        <v/>
      </c>
      <c r="C402" s="22">
        <f t="shared" si="72"/>
        <v>0</v>
      </c>
      <c r="D402" s="22">
        <f t="shared" si="73"/>
        <v>0</v>
      </c>
      <c r="E402" s="22">
        <f t="shared" si="80"/>
        <v>0</v>
      </c>
      <c r="F402" s="29">
        <f t="shared" si="79"/>
        <v>5000</v>
      </c>
      <c r="G402" s="23"/>
      <c r="H402" s="22">
        <f t="shared" si="81"/>
        <v>0</v>
      </c>
      <c r="I402" s="22">
        <f t="shared" si="74"/>
        <v>0</v>
      </c>
      <c r="J402" s="24"/>
      <c r="K402" s="40"/>
      <c r="L402" s="22">
        <f t="shared" si="75"/>
        <v>0</v>
      </c>
      <c r="M402" s="39">
        <f t="shared" si="69"/>
        <v>0</v>
      </c>
      <c r="N402" s="22">
        <f t="shared" si="76"/>
        <v>0</v>
      </c>
      <c r="O402" s="22">
        <f t="shared" si="78"/>
        <v>0</v>
      </c>
      <c r="P402" s="22">
        <f t="shared" si="77"/>
        <v>0</v>
      </c>
      <c r="Q402" s="13"/>
    </row>
    <row r="403" spans="1:17" x14ac:dyDescent="0.25">
      <c r="A403" s="26" t="str">
        <f t="shared" si="70"/>
        <v/>
      </c>
      <c r="B403" s="27" t="str">
        <f t="shared" si="71"/>
        <v/>
      </c>
      <c r="C403" s="22">
        <f t="shared" si="72"/>
        <v>0</v>
      </c>
      <c r="D403" s="22">
        <f t="shared" si="73"/>
        <v>0</v>
      </c>
      <c r="E403" s="22">
        <f t="shared" si="80"/>
        <v>0</v>
      </c>
      <c r="F403" s="29">
        <f t="shared" si="79"/>
        <v>5000</v>
      </c>
      <c r="G403" s="23"/>
      <c r="H403" s="22">
        <f t="shared" si="81"/>
        <v>0</v>
      </c>
      <c r="I403" s="22">
        <f t="shared" si="74"/>
        <v>0</v>
      </c>
      <c r="J403" s="24"/>
      <c r="K403" s="40"/>
      <c r="L403" s="22">
        <f t="shared" si="75"/>
        <v>0</v>
      </c>
      <c r="M403" s="39">
        <f t="shared" si="69"/>
        <v>0</v>
      </c>
      <c r="N403" s="22">
        <f t="shared" si="76"/>
        <v>0</v>
      </c>
      <c r="O403" s="22">
        <f t="shared" si="78"/>
        <v>0</v>
      </c>
      <c r="P403" s="22">
        <f t="shared" si="77"/>
        <v>0</v>
      </c>
      <c r="Q403" s="13"/>
    </row>
    <row r="404" spans="1:17" x14ac:dyDescent="0.25">
      <c r="A404" s="26" t="str">
        <f t="shared" si="70"/>
        <v/>
      </c>
      <c r="B404" s="27" t="str">
        <f t="shared" si="71"/>
        <v/>
      </c>
      <c r="C404" s="22">
        <f t="shared" si="72"/>
        <v>0</v>
      </c>
      <c r="D404" s="22">
        <f t="shared" si="73"/>
        <v>0</v>
      </c>
      <c r="E404" s="22">
        <f t="shared" si="80"/>
        <v>0</v>
      </c>
      <c r="F404" s="29">
        <f t="shared" si="79"/>
        <v>5000</v>
      </c>
      <c r="G404" s="23"/>
      <c r="H404" s="22">
        <f t="shared" si="81"/>
        <v>0</v>
      </c>
      <c r="I404" s="22">
        <f t="shared" si="74"/>
        <v>0</v>
      </c>
      <c r="J404" s="24"/>
      <c r="K404" s="40"/>
      <c r="L404" s="22">
        <f t="shared" si="75"/>
        <v>0</v>
      </c>
      <c r="M404" s="39">
        <f t="shared" si="69"/>
        <v>0</v>
      </c>
      <c r="N404" s="22">
        <f t="shared" si="76"/>
        <v>0</v>
      </c>
      <c r="O404" s="22">
        <f t="shared" si="78"/>
        <v>0</v>
      </c>
      <c r="P404" s="22">
        <f t="shared" si="77"/>
        <v>0</v>
      </c>
      <c r="Q404" s="13"/>
    </row>
    <row r="405" spans="1:17" x14ac:dyDescent="0.25">
      <c r="A405" s="26" t="str">
        <f t="shared" si="70"/>
        <v/>
      </c>
      <c r="B405" s="27" t="str">
        <f t="shared" si="71"/>
        <v/>
      </c>
      <c r="C405" s="22">
        <f t="shared" si="72"/>
        <v>0</v>
      </c>
      <c r="D405" s="22">
        <f t="shared" si="73"/>
        <v>0</v>
      </c>
      <c r="E405" s="22">
        <f t="shared" si="80"/>
        <v>0</v>
      </c>
      <c r="F405" s="29">
        <f t="shared" si="79"/>
        <v>5000</v>
      </c>
      <c r="G405" s="23"/>
      <c r="H405" s="22">
        <f t="shared" si="81"/>
        <v>0</v>
      </c>
      <c r="I405" s="22">
        <f t="shared" si="74"/>
        <v>0</v>
      </c>
      <c r="J405" s="24"/>
      <c r="K405" s="40"/>
      <c r="L405" s="22">
        <f t="shared" si="75"/>
        <v>0</v>
      </c>
      <c r="M405" s="39">
        <f t="shared" si="69"/>
        <v>0</v>
      </c>
      <c r="N405" s="22">
        <f t="shared" si="76"/>
        <v>0</v>
      </c>
      <c r="O405" s="22">
        <f t="shared" si="78"/>
        <v>0</v>
      </c>
      <c r="P405" s="22">
        <f t="shared" si="77"/>
        <v>0</v>
      </c>
      <c r="Q405" s="13"/>
    </row>
    <row r="406" spans="1:17" x14ac:dyDescent="0.25">
      <c r="A406" s="26" t="str">
        <f t="shared" si="70"/>
        <v/>
      </c>
      <c r="B406" s="27" t="str">
        <f t="shared" si="71"/>
        <v/>
      </c>
      <c r="C406" s="22">
        <f t="shared" si="72"/>
        <v>0</v>
      </c>
      <c r="D406" s="22">
        <f t="shared" si="73"/>
        <v>0</v>
      </c>
      <c r="E406" s="22">
        <f t="shared" si="80"/>
        <v>0</v>
      </c>
      <c r="F406" s="29">
        <f t="shared" si="79"/>
        <v>5000</v>
      </c>
      <c r="G406" s="23"/>
      <c r="H406" s="22">
        <f t="shared" si="81"/>
        <v>0</v>
      </c>
      <c r="I406" s="22">
        <f t="shared" si="74"/>
        <v>0</v>
      </c>
      <c r="J406" s="24"/>
      <c r="K406" s="40"/>
      <c r="L406" s="22">
        <f t="shared" si="75"/>
        <v>0</v>
      </c>
      <c r="M406" s="39">
        <f t="shared" si="69"/>
        <v>0</v>
      </c>
      <c r="N406" s="22">
        <f t="shared" si="76"/>
        <v>0</v>
      </c>
      <c r="O406" s="22">
        <f t="shared" si="78"/>
        <v>0</v>
      </c>
      <c r="P406" s="22">
        <f t="shared" si="77"/>
        <v>0</v>
      </c>
      <c r="Q406" s="13"/>
    </row>
    <row r="407" spans="1:17" x14ac:dyDescent="0.25">
      <c r="A407" s="26" t="str">
        <f t="shared" si="70"/>
        <v/>
      </c>
      <c r="B407" s="27" t="str">
        <f t="shared" si="71"/>
        <v/>
      </c>
      <c r="C407" s="22">
        <f t="shared" si="72"/>
        <v>0</v>
      </c>
      <c r="D407" s="22">
        <f t="shared" si="73"/>
        <v>0</v>
      </c>
      <c r="E407" s="22">
        <f t="shared" si="80"/>
        <v>0</v>
      </c>
      <c r="F407" s="29">
        <f t="shared" si="79"/>
        <v>5000</v>
      </c>
      <c r="G407" s="23"/>
      <c r="H407" s="22">
        <f t="shared" si="81"/>
        <v>0</v>
      </c>
      <c r="I407" s="22">
        <f t="shared" si="74"/>
        <v>0</v>
      </c>
      <c r="J407" s="24"/>
      <c r="K407" s="40"/>
      <c r="L407" s="22">
        <f t="shared" si="75"/>
        <v>0</v>
      </c>
      <c r="M407" s="39">
        <f t="shared" si="69"/>
        <v>0</v>
      </c>
      <c r="N407" s="22">
        <f t="shared" si="76"/>
        <v>0</v>
      </c>
      <c r="O407" s="22">
        <f t="shared" si="78"/>
        <v>0</v>
      </c>
      <c r="P407" s="22">
        <f t="shared" si="77"/>
        <v>0</v>
      </c>
      <c r="Q407" s="13"/>
    </row>
    <row r="408" spans="1:17" x14ac:dyDescent="0.25">
      <c r="A408" s="26" t="str">
        <f t="shared" si="70"/>
        <v/>
      </c>
      <c r="B408" s="27" t="str">
        <f t="shared" si="71"/>
        <v/>
      </c>
      <c r="C408" s="22">
        <f t="shared" si="72"/>
        <v>0</v>
      </c>
      <c r="D408" s="22">
        <f t="shared" si="73"/>
        <v>0</v>
      </c>
      <c r="E408" s="22">
        <f t="shared" si="80"/>
        <v>0</v>
      </c>
      <c r="F408" s="29">
        <f t="shared" si="79"/>
        <v>5000</v>
      </c>
      <c r="G408" s="23"/>
      <c r="H408" s="22">
        <f t="shared" si="81"/>
        <v>0</v>
      </c>
      <c r="I408" s="22">
        <f t="shared" si="74"/>
        <v>0</v>
      </c>
      <c r="J408" s="24"/>
      <c r="K408" s="40"/>
      <c r="L408" s="22">
        <f t="shared" si="75"/>
        <v>0</v>
      </c>
      <c r="M408" s="39">
        <f t="shared" si="69"/>
        <v>0</v>
      </c>
      <c r="N408" s="22">
        <f t="shared" si="76"/>
        <v>0</v>
      </c>
      <c r="O408" s="22">
        <f t="shared" si="78"/>
        <v>0</v>
      </c>
      <c r="P408" s="22">
        <f t="shared" si="77"/>
        <v>0</v>
      </c>
      <c r="Q408" s="13"/>
    </row>
    <row r="409" spans="1:17" x14ac:dyDescent="0.25">
      <c r="A409" s="26" t="str">
        <f t="shared" si="70"/>
        <v/>
      </c>
      <c r="B409" s="27" t="str">
        <f t="shared" si="71"/>
        <v/>
      </c>
      <c r="C409" s="22">
        <f t="shared" si="72"/>
        <v>0</v>
      </c>
      <c r="D409" s="22">
        <f t="shared" si="73"/>
        <v>0</v>
      </c>
      <c r="E409" s="22">
        <f t="shared" si="80"/>
        <v>0</v>
      </c>
      <c r="F409" s="29">
        <f t="shared" si="79"/>
        <v>5000</v>
      </c>
      <c r="G409" s="23"/>
      <c r="H409" s="22">
        <f t="shared" si="81"/>
        <v>0</v>
      </c>
      <c r="I409" s="22">
        <f t="shared" si="74"/>
        <v>0</v>
      </c>
      <c r="J409" s="24"/>
      <c r="K409" s="40"/>
      <c r="L409" s="22">
        <f t="shared" si="75"/>
        <v>0</v>
      </c>
      <c r="M409" s="39">
        <f t="shared" si="69"/>
        <v>0</v>
      </c>
      <c r="N409" s="22">
        <f t="shared" si="76"/>
        <v>0</v>
      </c>
      <c r="O409" s="22">
        <f t="shared" si="78"/>
        <v>0</v>
      </c>
      <c r="P409" s="22">
        <f t="shared" si="77"/>
        <v>0</v>
      </c>
      <c r="Q409" s="13"/>
    </row>
    <row r="410" spans="1:17" x14ac:dyDescent="0.25">
      <c r="A410" s="26" t="str">
        <f t="shared" si="70"/>
        <v/>
      </c>
      <c r="B410" s="27" t="str">
        <f t="shared" si="71"/>
        <v/>
      </c>
      <c r="C410" s="22">
        <f t="shared" si="72"/>
        <v>0</v>
      </c>
      <c r="D410" s="22">
        <f t="shared" si="73"/>
        <v>0</v>
      </c>
      <c r="E410" s="22">
        <f t="shared" si="80"/>
        <v>0</v>
      </c>
      <c r="F410" s="29">
        <f t="shared" si="79"/>
        <v>5000</v>
      </c>
      <c r="G410" s="23"/>
      <c r="H410" s="22">
        <f t="shared" si="81"/>
        <v>0</v>
      </c>
      <c r="I410" s="22">
        <f t="shared" si="74"/>
        <v>0</v>
      </c>
      <c r="J410" s="24"/>
      <c r="K410" s="40"/>
      <c r="L410" s="22">
        <f t="shared" si="75"/>
        <v>0</v>
      </c>
      <c r="M410" s="39">
        <f t="shared" si="69"/>
        <v>0</v>
      </c>
      <c r="N410" s="22">
        <f t="shared" si="76"/>
        <v>0</v>
      </c>
      <c r="O410" s="22">
        <f t="shared" si="78"/>
        <v>0</v>
      </c>
      <c r="P410" s="22">
        <f t="shared" si="77"/>
        <v>0</v>
      </c>
      <c r="Q410" s="13"/>
    </row>
    <row r="411" spans="1:17" x14ac:dyDescent="0.25">
      <c r="A411" s="26" t="str">
        <f t="shared" si="70"/>
        <v/>
      </c>
      <c r="B411" s="27" t="str">
        <f t="shared" si="71"/>
        <v/>
      </c>
      <c r="C411" s="22">
        <f t="shared" si="72"/>
        <v>0</v>
      </c>
      <c r="D411" s="22">
        <f t="shared" si="73"/>
        <v>0</v>
      </c>
      <c r="E411" s="22">
        <f t="shared" si="80"/>
        <v>0</v>
      </c>
      <c r="F411" s="29">
        <f t="shared" si="79"/>
        <v>5000</v>
      </c>
      <c r="G411" s="23"/>
      <c r="H411" s="22">
        <f t="shared" si="81"/>
        <v>0</v>
      </c>
      <c r="I411" s="22">
        <f t="shared" si="74"/>
        <v>0</v>
      </c>
      <c r="J411" s="24"/>
      <c r="K411" s="40"/>
      <c r="L411" s="22">
        <f t="shared" si="75"/>
        <v>0</v>
      </c>
      <c r="M411" s="39">
        <f t="shared" si="69"/>
        <v>0</v>
      </c>
      <c r="N411" s="22">
        <f t="shared" si="76"/>
        <v>0</v>
      </c>
      <c r="O411" s="22">
        <f t="shared" si="78"/>
        <v>0</v>
      </c>
      <c r="P411" s="22">
        <f t="shared" si="77"/>
        <v>0</v>
      </c>
      <c r="Q411" s="13"/>
    </row>
    <row r="412" spans="1:17" x14ac:dyDescent="0.25">
      <c r="A412" s="26" t="str">
        <f t="shared" si="70"/>
        <v/>
      </c>
      <c r="B412" s="27" t="str">
        <f t="shared" si="71"/>
        <v/>
      </c>
      <c r="C412" s="22">
        <f t="shared" si="72"/>
        <v>0</v>
      </c>
      <c r="D412" s="22">
        <f t="shared" si="73"/>
        <v>0</v>
      </c>
      <c r="E412" s="22">
        <f t="shared" si="80"/>
        <v>0</v>
      </c>
      <c r="F412" s="29">
        <f t="shared" si="79"/>
        <v>5000</v>
      </c>
      <c r="G412" s="23"/>
      <c r="H412" s="22">
        <f t="shared" si="81"/>
        <v>0</v>
      </c>
      <c r="I412" s="22">
        <f t="shared" si="74"/>
        <v>0</v>
      </c>
      <c r="J412" s="24"/>
      <c r="K412" s="40"/>
      <c r="L412" s="22">
        <f t="shared" si="75"/>
        <v>0</v>
      </c>
      <c r="M412" s="39">
        <f t="shared" si="69"/>
        <v>0</v>
      </c>
      <c r="N412" s="22">
        <f t="shared" si="76"/>
        <v>0</v>
      </c>
      <c r="O412" s="22">
        <f t="shared" si="78"/>
        <v>0</v>
      </c>
      <c r="P412" s="22">
        <f t="shared" si="77"/>
        <v>0</v>
      </c>
      <c r="Q412" s="13"/>
    </row>
    <row r="413" spans="1:17" x14ac:dyDescent="0.25">
      <c r="A413" s="26" t="str">
        <f t="shared" si="70"/>
        <v/>
      </c>
      <c r="B413" s="27" t="str">
        <f t="shared" si="71"/>
        <v/>
      </c>
      <c r="C413" s="22">
        <f t="shared" si="72"/>
        <v>0</v>
      </c>
      <c r="D413" s="22">
        <f t="shared" si="73"/>
        <v>0</v>
      </c>
      <c r="E413" s="22">
        <f t="shared" si="80"/>
        <v>0</v>
      </c>
      <c r="F413" s="29">
        <f t="shared" si="79"/>
        <v>5000</v>
      </c>
      <c r="G413" s="23"/>
      <c r="H413" s="22">
        <f t="shared" si="81"/>
        <v>0</v>
      </c>
      <c r="I413" s="22">
        <f t="shared" si="74"/>
        <v>0</v>
      </c>
      <c r="J413" s="24"/>
      <c r="K413" s="40"/>
      <c r="L413" s="22">
        <f t="shared" si="75"/>
        <v>0</v>
      </c>
      <c r="M413" s="39">
        <f t="shared" si="69"/>
        <v>0</v>
      </c>
      <c r="N413" s="22">
        <f t="shared" si="76"/>
        <v>0</v>
      </c>
      <c r="O413" s="22">
        <f t="shared" si="78"/>
        <v>0</v>
      </c>
      <c r="P413" s="22">
        <f t="shared" si="77"/>
        <v>0</v>
      </c>
      <c r="Q413" s="13"/>
    </row>
    <row r="414" spans="1:17" x14ac:dyDescent="0.25">
      <c r="A414" s="26" t="str">
        <f t="shared" si="70"/>
        <v/>
      </c>
      <c r="B414" s="27" t="str">
        <f t="shared" si="71"/>
        <v/>
      </c>
      <c r="C414" s="22">
        <f t="shared" si="72"/>
        <v>0</v>
      </c>
      <c r="D414" s="22">
        <f t="shared" si="73"/>
        <v>0</v>
      </c>
      <c r="E414" s="22">
        <f t="shared" si="80"/>
        <v>0</v>
      </c>
      <c r="F414" s="29">
        <f t="shared" si="79"/>
        <v>5000</v>
      </c>
      <c r="G414" s="23"/>
      <c r="H414" s="22">
        <f t="shared" si="81"/>
        <v>0</v>
      </c>
      <c r="I414" s="22">
        <f t="shared" si="74"/>
        <v>0</v>
      </c>
      <c r="J414" s="24"/>
      <c r="K414" s="40"/>
      <c r="L414" s="22">
        <f t="shared" si="75"/>
        <v>0</v>
      </c>
      <c r="M414" s="39">
        <f t="shared" si="69"/>
        <v>0</v>
      </c>
      <c r="N414" s="22">
        <f t="shared" si="76"/>
        <v>0</v>
      </c>
      <c r="O414" s="22">
        <f t="shared" si="78"/>
        <v>0</v>
      </c>
      <c r="P414" s="22">
        <f t="shared" si="77"/>
        <v>0</v>
      </c>
      <c r="Q414" s="13"/>
    </row>
    <row r="415" spans="1:17" x14ac:dyDescent="0.25">
      <c r="A415" s="26" t="str">
        <f t="shared" si="70"/>
        <v/>
      </c>
      <c r="B415" s="27" t="str">
        <f t="shared" si="71"/>
        <v/>
      </c>
      <c r="C415" s="22">
        <f t="shared" si="72"/>
        <v>0</v>
      </c>
      <c r="D415" s="22">
        <f t="shared" si="73"/>
        <v>0</v>
      </c>
      <c r="E415" s="22">
        <f t="shared" si="80"/>
        <v>0</v>
      </c>
      <c r="F415" s="29">
        <f t="shared" si="79"/>
        <v>5000</v>
      </c>
      <c r="G415" s="23"/>
      <c r="H415" s="22">
        <f t="shared" si="81"/>
        <v>0</v>
      </c>
      <c r="I415" s="22">
        <f t="shared" si="74"/>
        <v>0</v>
      </c>
      <c r="J415" s="24"/>
      <c r="K415" s="40"/>
      <c r="L415" s="22">
        <f t="shared" si="75"/>
        <v>0</v>
      </c>
      <c r="M415" s="39">
        <f t="shared" si="69"/>
        <v>0</v>
      </c>
      <c r="N415" s="22">
        <f t="shared" si="76"/>
        <v>0</v>
      </c>
      <c r="O415" s="22">
        <f t="shared" si="78"/>
        <v>0</v>
      </c>
      <c r="P415" s="22">
        <f t="shared" si="77"/>
        <v>0</v>
      </c>
      <c r="Q415" s="13"/>
    </row>
    <row r="416" spans="1:17" x14ac:dyDescent="0.25">
      <c r="A416" s="26" t="str">
        <f t="shared" si="70"/>
        <v/>
      </c>
      <c r="B416" s="27" t="str">
        <f t="shared" si="71"/>
        <v/>
      </c>
      <c r="C416" s="22">
        <f t="shared" si="72"/>
        <v>0</v>
      </c>
      <c r="D416" s="22">
        <f t="shared" si="73"/>
        <v>0</v>
      </c>
      <c r="E416" s="22">
        <f t="shared" si="80"/>
        <v>0</v>
      </c>
      <c r="F416" s="29">
        <f t="shared" si="79"/>
        <v>5000</v>
      </c>
      <c r="G416" s="23"/>
      <c r="H416" s="22">
        <f t="shared" si="81"/>
        <v>0</v>
      </c>
      <c r="I416" s="22">
        <f t="shared" si="74"/>
        <v>0</v>
      </c>
      <c r="J416" s="24"/>
      <c r="K416" s="40"/>
      <c r="L416" s="22">
        <f t="shared" si="75"/>
        <v>0</v>
      </c>
      <c r="M416" s="39">
        <f t="shared" si="69"/>
        <v>0</v>
      </c>
      <c r="N416" s="22">
        <f t="shared" si="76"/>
        <v>0</v>
      </c>
      <c r="O416" s="22">
        <f t="shared" si="78"/>
        <v>0</v>
      </c>
      <c r="P416" s="22">
        <f t="shared" si="77"/>
        <v>0</v>
      </c>
      <c r="Q416" s="13"/>
    </row>
    <row r="417" spans="1:17" x14ac:dyDescent="0.25">
      <c r="A417" s="26" t="str">
        <f t="shared" si="70"/>
        <v/>
      </c>
      <c r="B417" s="27" t="str">
        <f t="shared" si="71"/>
        <v/>
      </c>
      <c r="C417" s="22">
        <f t="shared" si="72"/>
        <v>0</v>
      </c>
      <c r="D417" s="22">
        <f t="shared" si="73"/>
        <v>0</v>
      </c>
      <c r="E417" s="22">
        <f t="shared" si="80"/>
        <v>0</v>
      </c>
      <c r="F417" s="29">
        <f t="shared" si="79"/>
        <v>5000</v>
      </c>
      <c r="G417" s="23"/>
      <c r="H417" s="22">
        <f t="shared" si="81"/>
        <v>0</v>
      </c>
      <c r="I417" s="22">
        <f t="shared" si="74"/>
        <v>0</v>
      </c>
      <c r="J417" s="24"/>
      <c r="K417" s="40"/>
      <c r="L417" s="22">
        <f t="shared" si="75"/>
        <v>0</v>
      </c>
      <c r="M417" s="39">
        <f t="shared" si="69"/>
        <v>0</v>
      </c>
      <c r="N417" s="22">
        <f t="shared" si="76"/>
        <v>0</v>
      </c>
      <c r="O417" s="22">
        <f t="shared" si="78"/>
        <v>0</v>
      </c>
      <c r="P417" s="22">
        <f t="shared" si="77"/>
        <v>0</v>
      </c>
      <c r="Q417" s="13"/>
    </row>
    <row r="418" spans="1:17" x14ac:dyDescent="0.25">
      <c r="A418" s="26" t="str">
        <f t="shared" si="70"/>
        <v/>
      </c>
      <c r="B418" s="27" t="str">
        <f t="shared" si="71"/>
        <v/>
      </c>
      <c r="C418" s="22">
        <f t="shared" si="72"/>
        <v>0</v>
      </c>
      <c r="D418" s="22">
        <f t="shared" si="73"/>
        <v>0</v>
      </c>
      <c r="E418" s="22">
        <f t="shared" si="80"/>
        <v>0</v>
      </c>
      <c r="F418" s="29">
        <f t="shared" si="79"/>
        <v>5000</v>
      </c>
      <c r="G418" s="23"/>
      <c r="H418" s="22">
        <f t="shared" si="81"/>
        <v>0</v>
      </c>
      <c r="I418" s="22">
        <f t="shared" si="74"/>
        <v>0</v>
      </c>
      <c r="J418" s="24"/>
      <c r="K418" s="40"/>
      <c r="L418" s="22">
        <f t="shared" si="75"/>
        <v>0</v>
      </c>
      <c r="M418" s="39">
        <f t="shared" si="69"/>
        <v>0</v>
      </c>
      <c r="N418" s="22">
        <f t="shared" si="76"/>
        <v>0</v>
      </c>
      <c r="O418" s="22">
        <f t="shared" si="78"/>
        <v>0</v>
      </c>
      <c r="P418" s="22">
        <f t="shared" si="77"/>
        <v>0</v>
      </c>
      <c r="Q418" s="13"/>
    </row>
    <row r="419" spans="1:17" x14ac:dyDescent="0.25">
      <c r="A419" s="26" t="str">
        <f t="shared" si="70"/>
        <v/>
      </c>
      <c r="B419" s="27" t="str">
        <f t="shared" si="71"/>
        <v/>
      </c>
      <c r="C419" s="22">
        <f t="shared" si="72"/>
        <v>0</v>
      </c>
      <c r="D419" s="22">
        <f t="shared" si="73"/>
        <v>0</v>
      </c>
      <c r="E419" s="22">
        <f t="shared" si="80"/>
        <v>0</v>
      </c>
      <c r="F419" s="29">
        <f t="shared" si="79"/>
        <v>5000</v>
      </c>
      <c r="G419" s="23"/>
      <c r="H419" s="22">
        <f t="shared" si="81"/>
        <v>0</v>
      </c>
      <c r="I419" s="22">
        <f t="shared" si="74"/>
        <v>0</v>
      </c>
      <c r="J419" s="24"/>
      <c r="K419" s="40"/>
      <c r="L419" s="22">
        <f t="shared" si="75"/>
        <v>0</v>
      </c>
      <c r="M419" s="39">
        <f t="shared" si="69"/>
        <v>0</v>
      </c>
      <c r="N419" s="22">
        <f t="shared" si="76"/>
        <v>0</v>
      </c>
      <c r="O419" s="22">
        <f t="shared" si="78"/>
        <v>0</v>
      </c>
      <c r="P419" s="22">
        <f t="shared" si="77"/>
        <v>0</v>
      </c>
      <c r="Q419" s="13"/>
    </row>
    <row r="420" spans="1:17" x14ac:dyDescent="0.25">
      <c r="A420" s="26" t="str">
        <f t="shared" si="70"/>
        <v/>
      </c>
      <c r="B420" s="27" t="str">
        <f t="shared" si="71"/>
        <v/>
      </c>
      <c r="C420" s="22">
        <f t="shared" si="72"/>
        <v>0</v>
      </c>
      <c r="D420" s="22">
        <f t="shared" si="73"/>
        <v>0</v>
      </c>
      <c r="E420" s="22">
        <f t="shared" si="80"/>
        <v>0</v>
      </c>
      <c r="F420" s="29">
        <f t="shared" si="79"/>
        <v>5000</v>
      </c>
      <c r="G420" s="23"/>
      <c r="H420" s="22">
        <f t="shared" si="81"/>
        <v>0</v>
      </c>
      <c r="I420" s="22">
        <f t="shared" si="74"/>
        <v>0</v>
      </c>
      <c r="J420" s="24"/>
      <c r="K420" s="40"/>
      <c r="L420" s="22">
        <f t="shared" si="75"/>
        <v>0</v>
      </c>
      <c r="M420" s="39">
        <f t="shared" si="69"/>
        <v>0</v>
      </c>
      <c r="N420" s="22">
        <f t="shared" si="76"/>
        <v>0</v>
      </c>
      <c r="O420" s="22">
        <f t="shared" si="78"/>
        <v>0</v>
      </c>
      <c r="P420" s="22">
        <f t="shared" si="77"/>
        <v>0</v>
      </c>
      <c r="Q420" s="13"/>
    </row>
    <row r="421" spans="1:17" x14ac:dyDescent="0.25">
      <c r="A421" s="26" t="str">
        <f t="shared" si="70"/>
        <v/>
      </c>
      <c r="B421" s="27" t="str">
        <f t="shared" si="71"/>
        <v/>
      </c>
      <c r="C421" s="22">
        <f t="shared" si="72"/>
        <v>0</v>
      </c>
      <c r="D421" s="22">
        <f t="shared" si="73"/>
        <v>0</v>
      </c>
      <c r="E421" s="22">
        <f t="shared" si="80"/>
        <v>0</v>
      </c>
      <c r="F421" s="29">
        <f t="shared" si="79"/>
        <v>5000</v>
      </c>
      <c r="G421" s="23"/>
      <c r="H421" s="22">
        <f t="shared" si="81"/>
        <v>0</v>
      </c>
      <c r="I421" s="22">
        <f t="shared" si="74"/>
        <v>0</v>
      </c>
      <c r="J421" s="24"/>
      <c r="K421" s="40"/>
      <c r="L421" s="22">
        <f t="shared" si="75"/>
        <v>0</v>
      </c>
      <c r="M421" s="39">
        <f t="shared" si="69"/>
        <v>0</v>
      </c>
      <c r="N421" s="22">
        <f t="shared" si="76"/>
        <v>0</v>
      </c>
      <c r="O421" s="22">
        <f t="shared" si="78"/>
        <v>0</v>
      </c>
      <c r="P421" s="22">
        <f t="shared" si="77"/>
        <v>0</v>
      </c>
      <c r="Q421" s="13"/>
    </row>
    <row r="422" spans="1:17" x14ac:dyDescent="0.25">
      <c r="A422" s="26" t="str">
        <f t="shared" si="70"/>
        <v/>
      </c>
      <c r="B422" s="27" t="str">
        <f t="shared" si="71"/>
        <v/>
      </c>
      <c r="C422" s="22">
        <f t="shared" si="72"/>
        <v>0</v>
      </c>
      <c r="D422" s="22">
        <f t="shared" si="73"/>
        <v>0</v>
      </c>
      <c r="E422" s="22">
        <f t="shared" si="80"/>
        <v>0</v>
      </c>
      <c r="F422" s="29">
        <f t="shared" si="79"/>
        <v>5000</v>
      </c>
      <c r="G422" s="23"/>
      <c r="H422" s="22">
        <f t="shared" si="81"/>
        <v>0</v>
      </c>
      <c r="I422" s="22">
        <f t="shared" si="74"/>
        <v>0</v>
      </c>
      <c r="J422" s="24"/>
      <c r="K422" s="40"/>
      <c r="L422" s="22">
        <f t="shared" si="75"/>
        <v>0</v>
      </c>
      <c r="M422" s="39">
        <f t="shared" si="69"/>
        <v>0</v>
      </c>
      <c r="N422" s="22">
        <f t="shared" si="76"/>
        <v>0</v>
      </c>
      <c r="O422" s="22">
        <f t="shared" si="78"/>
        <v>0</v>
      </c>
      <c r="P422" s="22">
        <f t="shared" si="77"/>
        <v>0</v>
      </c>
      <c r="Q422" s="13"/>
    </row>
    <row r="423" spans="1:17" x14ac:dyDescent="0.25">
      <c r="A423" s="26" t="str">
        <f t="shared" si="70"/>
        <v/>
      </c>
      <c r="B423" s="27" t="str">
        <f t="shared" si="71"/>
        <v/>
      </c>
      <c r="C423" s="22">
        <f t="shared" si="72"/>
        <v>0</v>
      </c>
      <c r="D423" s="22">
        <f t="shared" si="73"/>
        <v>0</v>
      </c>
      <c r="E423" s="22">
        <f t="shared" si="80"/>
        <v>0</v>
      </c>
      <c r="F423" s="29">
        <f t="shared" si="79"/>
        <v>5000</v>
      </c>
      <c r="G423" s="23"/>
      <c r="H423" s="22">
        <f t="shared" si="81"/>
        <v>0</v>
      </c>
      <c r="I423" s="22">
        <f t="shared" si="74"/>
        <v>0</v>
      </c>
      <c r="J423" s="24"/>
      <c r="K423" s="40"/>
      <c r="L423" s="22">
        <f t="shared" si="75"/>
        <v>0</v>
      </c>
      <c r="M423" s="39">
        <f t="shared" si="69"/>
        <v>0</v>
      </c>
      <c r="N423" s="22">
        <f t="shared" si="76"/>
        <v>0</v>
      </c>
      <c r="O423" s="22">
        <f t="shared" si="78"/>
        <v>0</v>
      </c>
      <c r="P423" s="22">
        <f t="shared" si="77"/>
        <v>0</v>
      </c>
      <c r="Q423" s="13"/>
    </row>
    <row r="424" spans="1:17" x14ac:dyDescent="0.25">
      <c r="A424" s="26" t="str">
        <f t="shared" si="70"/>
        <v/>
      </c>
      <c r="B424" s="27" t="str">
        <f t="shared" si="71"/>
        <v/>
      </c>
      <c r="C424" s="22">
        <f t="shared" si="72"/>
        <v>0</v>
      </c>
      <c r="D424" s="22">
        <f t="shared" si="73"/>
        <v>0</v>
      </c>
      <c r="E424" s="22">
        <f t="shared" si="80"/>
        <v>0</v>
      </c>
      <c r="F424" s="29">
        <f t="shared" si="79"/>
        <v>5000</v>
      </c>
      <c r="G424" s="23"/>
      <c r="H424" s="22">
        <f t="shared" si="81"/>
        <v>0</v>
      </c>
      <c r="I424" s="22">
        <f t="shared" si="74"/>
        <v>0</v>
      </c>
      <c r="J424" s="24"/>
      <c r="K424" s="40"/>
      <c r="L424" s="22">
        <f t="shared" si="75"/>
        <v>0</v>
      </c>
      <c r="M424" s="39">
        <f t="shared" si="69"/>
        <v>0</v>
      </c>
      <c r="N424" s="22">
        <f t="shared" si="76"/>
        <v>0</v>
      </c>
      <c r="O424" s="22">
        <f t="shared" si="78"/>
        <v>0</v>
      </c>
      <c r="P424" s="22">
        <f t="shared" si="77"/>
        <v>0</v>
      </c>
      <c r="Q424" s="13"/>
    </row>
    <row r="425" spans="1:17" x14ac:dyDescent="0.25">
      <c r="A425" s="26" t="str">
        <f t="shared" si="70"/>
        <v/>
      </c>
      <c r="B425" s="27" t="str">
        <f t="shared" si="71"/>
        <v/>
      </c>
      <c r="C425" s="22">
        <f t="shared" si="72"/>
        <v>0</v>
      </c>
      <c r="D425" s="22">
        <f t="shared" si="73"/>
        <v>0</v>
      </c>
      <c r="E425" s="22">
        <f t="shared" si="80"/>
        <v>0</v>
      </c>
      <c r="F425" s="29">
        <f t="shared" si="79"/>
        <v>5000</v>
      </c>
      <c r="G425" s="23"/>
      <c r="H425" s="22">
        <f t="shared" si="81"/>
        <v>0</v>
      </c>
      <c r="I425" s="22">
        <f t="shared" si="74"/>
        <v>0</v>
      </c>
      <c r="J425" s="24"/>
      <c r="K425" s="40"/>
      <c r="L425" s="22">
        <f t="shared" si="75"/>
        <v>0</v>
      </c>
      <c r="M425" s="39">
        <f t="shared" ref="M425:M488" si="82">IF(AND(H425&lt;=0,I425&lt;=0),0,SUM(H425:I425))</f>
        <v>0</v>
      </c>
      <c r="N425" s="22">
        <f t="shared" si="76"/>
        <v>0</v>
      </c>
      <c r="O425" s="22">
        <f t="shared" si="78"/>
        <v>0</v>
      </c>
      <c r="P425" s="22">
        <f t="shared" si="77"/>
        <v>0</v>
      </c>
      <c r="Q425" s="13"/>
    </row>
    <row r="426" spans="1:17" x14ac:dyDescent="0.25">
      <c r="A426" s="26" t="str">
        <f t="shared" si="70"/>
        <v/>
      </c>
      <c r="B426" s="27" t="str">
        <f t="shared" si="71"/>
        <v/>
      </c>
      <c r="C426" s="22">
        <f t="shared" si="72"/>
        <v>0</v>
      </c>
      <c r="D426" s="22">
        <f t="shared" si="73"/>
        <v>0</v>
      </c>
      <c r="E426" s="22">
        <f t="shared" si="80"/>
        <v>0</v>
      </c>
      <c r="F426" s="29">
        <f t="shared" si="79"/>
        <v>5000</v>
      </c>
      <c r="G426" s="23"/>
      <c r="H426" s="22">
        <f t="shared" si="81"/>
        <v>0</v>
      </c>
      <c r="I426" s="22">
        <f t="shared" si="74"/>
        <v>0</v>
      </c>
      <c r="J426" s="24"/>
      <c r="K426" s="40"/>
      <c r="L426" s="22">
        <f t="shared" si="75"/>
        <v>0</v>
      </c>
      <c r="M426" s="39">
        <f t="shared" si="82"/>
        <v>0</v>
      </c>
      <c r="N426" s="22">
        <f t="shared" si="76"/>
        <v>0</v>
      </c>
      <c r="O426" s="22">
        <f t="shared" si="78"/>
        <v>0</v>
      </c>
      <c r="P426" s="22">
        <f t="shared" si="77"/>
        <v>0</v>
      </c>
      <c r="Q426" s="13"/>
    </row>
    <row r="427" spans="1:17" x14ac:dyDescent="0.25">
      <c r="A427" s="26" t="str">
        <f t="shared" si="70"/>
        <v/>
      </c>
      <c r="B427" s="27" t="str">
        <f t="shared" si="71"/>
        <v/>
      </c>
      <c r="C427" s="22">
        <f t="shared" si="72"/>
        <v>0</v>
      </c>
      <c r="D427" s="22">
        <f t="shared" si="73"/>
        <v>0</v>
      </c>
      <c r="E427" s="22">
        <f t="shared" si="80"/>
        <v>0</v>
      </c>
      <c r="F427" s="29">
        <f t="shared" si="79"/>
        <v>5000</v>
      </c>
      <c r="G427" s="23"/>
      <c r="H427" s="22">
        <f t="shared" si="81"/>
        <v>0</v>
      </c>
      <c r="I427" s="22">
        <f t="shared" si="74"/>
        <v>0</v>
      </c>
      <c r="J427" s="24"/>
      <c r="K427" s="40"/>
      <c r="L427" s="22">
        <f t="shared" si="75"/>
        <v>0</v>
      </c>
      <c r="M427" s="39">
        <f t="shared" si="82"/>
        <v>0</v>
      </c>
      <c r="N427" s="22">
        <f t="shared" si="76"/>
        <v>0</v>
      </c>
      <c r="O427" s="22">
        <f t="shared" si="78"/>
        <v>0</v>
      </c>
      <c r="P427" s="22">
        <f t="shared" si="77"/>
        <v>0</v>
      </c>
      <c r="Q427" s="13"/>
    </row>
    <row r="428" spans="1:17" x14ac:dyDescent="0.25">
      <c r="A428" s="26" t="str">
        <f t="shared" si="70"/>
        <v/>
      </c>
      <c r="B428" s="27" t="str">
        <f t="shared" si="71"/>
        <v/>
      </c>
      <c r="C428" s="22">
        <f t="shared" si="72"/>
        <v>0</v>
      </c>
      <c r="D428" s="22">
        <f t="shared" si="73"/>
        <v>0</v>
      </c>
      <c r="E428" s="22">
        <f t="shared" si="80"/>
        <v>0</v>
      </c>
      <c r="F428" s="29">
        <f t="shared" si="79"/>
        <v>5000</v>
      </c>
      <c r="G428" s="23"/>
      <c r="H428" s="22">
        <f t="shared" si="81"/>
        <v>0</v>
      </c>
      <c r="I428" s="22">
        <f t="shared" si="74"/>
        <v>0</v>
      </c>
      <c r="J428" s="24"/>
      <c r="K428" s="40"/>
      <c r="L428" s="22">
        <f t="shared" si="75"/>
        <v>0</v>
      </c>
      <c r="M428" s="39">
        <f t="shared" si="82"/>
        <v>0</v>
      </c>
      <c r="N428" s="22">
        <f t="shared" si="76"/>
        <v>0</v>
      </c>
      <c r="O428" s="22">
        <f t="shared" si="78"/>
        <v>0</v>
      </c>
      <c r="P428" s="22">
        <f t="shared" si="77"/>
        <v>0</v>
      </c>
      <c r="Q428" s="13"/>
    </row>
    <row r="429" spans="1:17" x14ac:dyDescent="0.25">
      <c r="A429" s="26" t="str">
        <f t="shared" si="70"/>
        <v/>
      </c>
      <c r="B429" s="27" t="str">
        <f t="shared" si="71"/>
        <v/>
      </c>
      <c r="C429" s="22">
        <f t="shared" si="72"/>
        <v>0</v>
      </c>
      <c r="D429" s="22">
        <f t="shared" si="73"/>
        <v>0</v>
      </c>
      <c r="E429" s="22">
        <f t="shared" si="80"/>
        <v>0</v>
      </c>
      <c r="F429" s="29">
        <f t="shared" si="79"/>
        <v>5000</v>
      </c>
      <c r="G429" s="23"/>
      <c r="H429" s="22">
        <f t="shared" si="81"/>
        <v>0</v>
      </c>
      <c r="I429" s="22">
        <f t="shared" si="74"/>
        <v>0</v>
      </c>
      <c r="J429" s="24"/>
      <c r="K429" s="40"/>
      <c r="L429" s="22">
        <f t="shared" si="75"/>
        <v>0</v>
      </c>
      <c r="M429" s="39">
        <f t="shared" si="82"/>
        <v>0</v>
      </c>
      <c r="N429" s="22">
        <f t="shared" si="76"/>
        <v>0</v>
      </c>
      <c r="O429" s="22">
        <f t="shared" si="78"/>
        <v>0</v>
      </c>
      <c r="P429" s="22">
        <f t="shared" si="77"/>
        <v>0</v>
      </c>
      <c r="Q429" s="13"/>
    </row>
    <row r="430" spans="1:17" x14ac:dyDescent="0.25">
      <c r="A430" s="26" t="str">
        <f t="shared" si="70"/>
        <v/>
      </c>
      <c r="B430" s="27" t="str">
        <f t="shared" si="71"/>
        <v/>
      </c>
      <c r="C430" s="22">
        <f t="shared" si="72"/>
        <v>0</v>
      </c>
      <c r="D430" s="22">
        <f t="shared" si="73"/>
        <v>0</v>
      </c>
      <c r="E430" s="22">
        <f t="shared" si="80"/>
        <v>0</v>
      </c>
      <c r="F430" s="29">
        <f t="shared" si="79"/>
        <v>5000</v>
      </c>
      <c r="G430" s="23"/>
      <c r="H430" s="22">
        <f t="shared" si="81"/>
        <v>0</v>
      </c>
      <c r="I430" s="22">
        <f t="shared" si="74"/>
        <v>0</v>
      </c>
      <c r="J430" s="24"/>
      <c r="K430" s="40"/>
      <c r="L430" s="22">
        <f t="shared" si="75"/>
        <v>0</v>
      </c>
      <c r="M430" s="39">
        <f t="shared" si="82"/>
        <v>0</v>
      </c>
      <c r="N430" s="22">
        <f t="shared" si="76"/>
        <v>0</v>
      </c>
      <c r="O430" s="22">
        <f t="shared" si="78"/>
        <v>0</v>
      </c>
      <c r="P430" s="22">
        <f t="shared" si="77"/>
        <v>0</v>
      </c>
      <c r="Q430" s="13"/>
    </row>
    <row r="431" spans="1:17" x14ac:dyDescent="0.25">
      <c r="A431" s="26" t="str">
        <f t="shared" si="70"/>
        <v/>
      </c>
      <c r="B431" s="27" t="str">
        <f t="shared" si="71"/>
        <v/>
      </c>
      <c r="C431" s="22">
        <f t="shared" si="72"/>
        <v>0</v>
      </c>
      <c r="D431" s="22">
        <f t="shared" si="73"/>
        <v>0</v>
      </c>
      <c r="E431" s="22">
        <f t="shared" si="80"/>
        <v>0</v>
      </c>
      <c r="F431" s="29">
        <f t="shared" si="79"/>
        <v>5000</v>
      </c>
      <c r="G431" s="23"/>
      <c r="H431" s="22">
        <f t="shared" si="81"/>
        <v>0</v>
      </c>
      <c r="I431" s="22">
        <f t="shared" si="74"/>
        <v>0</v>
      </c>
      <c r="J431" s="24"/>
      <c r="K431" s="40"/>
      <c r="L431" s="22">
        <f t="shared" si="75"/>
        <v>0</v>
      </c>
      <c r="M431" s="39">
        <f t="shared" si="82"/>
        <v>0</v>
      </c>
      <c r="N431" s="22">
        <f t="shared" si="76"/>
        <v>0</v>
      </c>
      <c r="O431" s="22">
        <f t="shared" si="78"/>
        <v>0</v>
      </c>
      <c r="P431" s="22">
        <f t="shared" si="77"/>
        <v>0</v>
      </c>
      <c r="Q431" s="13"/>
    </row>
    <row r="432" spans="1:17" x14ac:dyDescent="0.25">
      <c r="A432" s="26" t="str">
        <f t="shared" si="70"/>
        <v/>
      </c>
      <c r="B432" s="27" t="str">
        <f t="shared" si="71"/>
        <v/>
      </c>
      <c r="C432" s="22">
        <f t="shared" si="72"/>
        <v>0</v>
      </c>
      <c r="D432" s="22">
        <f t="shared" si="73"/>
        <v>0</v>
      </c>
      <c r="E432" s="22">
        <f t="shared" si="80"/>
        <v>0</v>
      </c>
      <c r="F432" s="29">
        <f t="shared" si="79"/>
        <v>5000</v>
      </c>
      <c r="G432" s="23"/>
      <c r="H432" s="22">
        <f t="shared" si="81"/>
        <v>0</v>
      </c>
      <c r="I432" s="22">
        <f t="shared" si="74"/>
        <v>0</v>
      </c>
      <c r="J432" s="24"/>
      <c r="K432" s="40"/>
      <c r="L432" s="22">
        <f t="shared" si="75"/>
        <v>0</v>
      </c>
      <c r="M432" s="39">
        <f t="shared" si="82"/>
        <v>0</v>
      </c>
      <c r="N432" s="22">
        <f t="shared" si="76"/>
        <v>0</v>
      </c>
      <c r="O432" s="22">
        <f t="shared" si="78"/>
        <v>0</v>
      </c>
      <c r="P432" s="22">
        <f t="shared" si="77"/>
        <v>0</v>
      </c>
      <c r="Q432" s="13"/>
    </row>
    <row r="433" spans="1:17" x14ac:dyDescent="0.25">
      <c r="A433" s="26" t="str">
        <f t="shared" si="70"/>
        <v/>
      </c>
      <c r="B433" s="27" t="str">
        <f t="shared" si="71"/>
        <v/>
      </c>
      <c r="C433" s="22">
        <f t="shared" si="72"/>
        <v>0</v>
      </c>
      <c r="D433" s="22">
        <f t="shared" si="73"/>
        <v>0</v>
      </c>
      <c r="E433" s="22">
        <f t="shared" si="80"/>
        <v>0</v>
      </c>
      <c r="F433" s="29">
        <f t="shared" si="79"/>
        <v>5000</v>
      </c>
      <c r="G433" s="23"/>
      <c r="H433" s="22">
        <f t="shared" si="81"/>
        <v>0</v>
      </c>
      <c r="I433" s="22">
        <f t="shared" si="74"/>
        <v>0</v>
      </c>
      <c r="J433" s="24"/>
      <c r="K433" s="40"/>
      <c r="L433" s="22">
        <f t="shared" si="75"/>
        <v>0</v>
      </c>
      <c r="M433" s="39">
        <f t="shared" si="82"/>
        <v>0</v>
      </c>
      <c r="N433" s="22">
        <f t="shared" si="76"/>
        <v>0</v>
      </c>
      <c r="O433" s="22">
        <f t="shared" si="78"/>
        <v>0</v>
      </c>
      <c r="P433" s="22">
        <f t="shared" si="77"/>
        <v>0</v>
      </c>
      <c r="Q433" s="13"/>
    </row>
    <row r="434" spans="1:17" x14ac:dyDescent="0.25">
      <c r="A434" s="26" t="str">
        <f t="shared" si="70"/>
        <v/>
      </c>
      <c r="B434" s="27" t="str">
        <f t="shared" si="71"/>
        <v/>
      </c>
      <c r="C434" s="22">
        <f t="shared" si="72"/>
        <v>0</v>
      </c>
      <c r="D434" s="22">
        <f t="shared" si="73"/>
        <v>0</v>
      </c>
      <c r="E434" s="22">
        <f t="shared" si="80"/>
        <v>0</v>
      </c>
      <c r="F434" s="29">
        <f t="shared" si="79"/>
        <v>5000</v>
      </c>
      <c r="G434" s="23"/>
      <c r="H434" s="22">
        <f t="shared" si="81"/>
        <v>0</v>
      </c>
      <c r="I434" s="22">
        <f t="shared" si="74"/>
        <v>0</v>
      </c>
      <c r="J434" s="24"/>
      <c r="K434" s="40"/>
      <c r="L434" s="22">
        <f t="shared" si="75"/>
        <v>0</v>
      </c>
      <c r="M434" s="39">
        <f t="shared" si="82"/>
        <v>0</v>
      </c>
      <c r="N434" s="22">
        <f t="shared" si="76"/>
        <v>0</v>
      </c>
      <c r="O434" s="22">
        <f t="shared" si="78"/>
        <v>0</v>
      </c>
      <c r="P434" s="22">
        <f t="shared" si="77"/>
        <v>0</v>
      </c>
      <c r="Q434" s="13"/>
    </row>
    <row r="435" spans="1:17" x14ac:dyDescent="0.25">
      <c r="A435" s="26" t="str">
        <f t="shared" si="70"/>
        <v/>
      </c>
      <c r="B435" s="27" t="str">
        <f t="shared" si="71"/>
        <v/>
      </c>
      <c r="C435" s="22">
        <f t="shared" si="72"/>
        <v>0</v>
      </c>
      <c r="D435" s="22">
        <f t="shared" si="73"/>
        <v>0</v>
      </c>
      <c r="E435" s="22">
        <f t="shared" si="80"/>
        <v>0</v>
      </c>
      <c r="F435" s="29">
        <f t="shared" si="79"/>
        <v>5000</v>
      </c>
      <c r="G435" s="23"/>
      <c r="H435" s="22">
        <f t="shared" si="81"/>
        <v>0</v>
      </c>
      <c r="I435" s="22">
        <f t="shared" si="74"/>
        <v>0</v>
      </c>
      <c r="J435" s="24"/>
      <c r="K435" s="40"/>
      <c r="L435" s="22">
        <f t="shared" si="75"/>
        <v>0</v>
      </c>
      <c r="M435" s="39">
        <f t="shared" si="82"/>
        <v>0</v>
      </c>
      <c r="N435" s="22">
        <f t="shared" si="76"/>
        <v>0</v>
      </c>
      <c r="O435" s="22">
        <f t="shared" si="78"/>
        <v>0</v>
      </c>
      <c r="P435" s="22">
        <f t="shared" si="77"/>
        <v>0</v>
      </c>
      <c r="Q435" s="13"/>
    </row>
    <row r="436" spans="1:17" x14ac:dyDescent="0.25">
      <c r="A436" s="26" t="str">
        <f t="shared" si="70"/>
        <v/>
      </c>
      <c r="B436" s="27" t="str">
        <f t="shared" si="71"/>
        <v/>
      </c>
      <c r="C436" s="22">
        <f t="shared" si="72"/>
        <v>0</v>
      </c>
      <c r="D436" s="22">
        <f t="shared" si="73"/>
        <v>0</v>
      </c>
      <c r="E436" s="22">
        <f t="shared" si="80"/>
        <v>0</v>
      </c>
      <c r="F436" s="29">
        <f t="shared" si="79"/>
        <v>5000</v>
      </c>
      <c r="G436" s="23"/>
      <c r="H436" s="22">
        <f t="shared" si="81"/>
        <v>0</v>
      </c>
      <c r="I436" s="22">
        <f t="shared" si="74"/>
        <v>0</v>
      </c>
      <c r="J436" s="24"/>
      <c r="K436" s="40"/>
      <c r="L436" s="22">
        <f t="shared" si="75"/>
        <v>0</v>
      </c>
      <c r="M436" s="39">
        <f t="shared" si="82"/>
        <v>0</v>
      </c>
      <c r="N436" s="22">
        <f t="shared" si="76"/>
        <v>0</v>
      </c>
      <c r="O436" s="22">
        <f t="shared" si="78"/>
        <v>0</v>
      </c>
      <c r="P436" s="22">
        <f t="shared" si="77"/>
        <v>0</v>
      </c>
      <c r="Q436" s="13"/>
    </row>
    <row r="437" spans="1:17" x14ac:dyDescent="0.25">
      <c r="A437" s="26" t="str">
        <f t="shared" si="70"/>
        <v/>
      </c>
      <c r="B437" s="27" t="str">
        <f t="shared" si="71"/>
        <v/>
      </c>
      <c r="C437" s="22">
        <f t="shared" si="72"/>
        <v>0</v>
      </c>
      <c r="D437" s="22">
        <f t="shared" si="73"/>
        <v>0</v>
      </c>
      <c r="E437" s="22">
        <f t="shared" si="80"/>
        <v>0</v>
      </c>
      <c r="F437" s="29">
        <f t="shared" si="79"/>
        <v>5000</v>
      </c>
      <c r="G437" s="23"/>
      <c r="H437" s="22">
        <f t="shared" si="81"/>
        <v>0</v>
      </c>
      <c r="I437" s="22">
        <f t="shared" si="74"/>
        <v>0</v>
      </c>
      <c r="J437" s="24"/>
      <c r="K437" s="40"/>
      <c r="L437" s="22">
        <f t="shared" si="75"/>
        <v>0</v>
      </c>
      <c r="M437" s="39">
        <f t="shared" si="82"/>
        <v>0</v>
      </c>
      <c r="N437" s="22">
        <f t="shared" si="76"/>
        <v>0</v>
      </c>
      <c r="O437" s="22">
        <f t="shared" si="78"/>
        <v>0</v>
      </c>
      <c r="P437" s="22">
        <f t="shared" si="77"/>
        <v>0</v>
      </c>
      <c r="Q437" s="13"/>
    </row>
    <row r="438" spans="1:17" x14ac:dyDescent="0.25">
      <c r="A438" s="26" t="str">
        <f t="shared" si="70"/>
        <v/>
      </c>
      <c r="B438" s="27" t="str">
        <f t="shared" si="71"/>
        <v/>
      </c>
      <c r="C438" s="22">
        <f t="shared" si="72"/>
        <v>0</v>
      </c>
      <c r="D438" s="22">
        <f t="shared" si="73"/>
        <v>0</v>
      </c>
      <c r="E438" s="22">
        <f t="shared" si="80"/>
        <v>0</v>
      </c>
      <c r="F438" s="29">
        <f t="shared" si="79"/>
        <v>5000</v>
      </c>
      <c r="G438" s="23"/>
      <c r="H438" s="22">
        <f t="shared" si="81"/>
        <v>0</v>
      </c>
      <c r="I438" s="22">
        <f t="shared" si="74"/>
        <v>0</v>
      </c>
      <c r="J438" s="24"/>
      <c r="K438" s="40"/>
      <c r="L438" s="22">
        <f t="shared" si="75"/>
        <v>0</v>
      </c>
      <c r="M438" s="39">
        <f t="shared" si="82"/>
        <v>0</v>
      </c>
      <c r="N438" s="22">
        <f t="shared" si="76"/>
        <v>0</v>
      </c>
      <c r="O438" s="22">
        <f t="shared" si="78"/>
        <v>0</v>
      </c>
      <c r="P438" s="22">
        <f t="shared" si="77"/>
        <v>0</v>
      </c>
      <c r="Q438" s="13"/>
    </row>
    <row r="439" spans="1:17" x14ac:dyDescent="0.25">
      <c r="A439" s="26" t="str">
        <f t="shared" si="70"/>
        <v/>
      </c>
      <c r="B439" s="27" t="str">
        <f t="shared" si="71"/>
        <v/>
      </c>
      <c r="C439" s="22">
        <f t="shared" si="72"/>
        <v>0</v>
      </c>
      <c r="D439" s="22">
        <f t="shared" si="73"/>
        <v>0</v>
      </c>
      <c r="E439" s="22">
        <f t="shared" si="80"/>
        <v>0</v>
      </c>
      <c r="F439" s="29">
        <f t="shared" si="79"/>
        <v>5000</v>
      </c>
      <c r="G439" s="23"/>
      <c r="H439" s="22">
        <f t="shared" si="81"/>
        <v>0</v>
      </c>
      <c r="I439" s="22">
        <f t="shared" si="74"/>
        <v>0</v>
      </c>
      <c r="J439" s="24"/>
      <c r="K439" s="40"/>
      <c r="L439" s="22">
        <f t="shared" si="75"/>
        <v>0</v>
      </c>
      <c r="M439" s="39">
        <f t="shared" si="82"/>
        <v>0</v>
      </c>
      <c r="N439" s="22">
        <f t="shared" si="76"/>
        <v>0</v>
      </c>
      <c r="O439" s="22">
        <f t="shared" si="78"/>
        <v>0</v>
      </c>
      <c r="P439" s="22">
        <f t="shared" si="77"/>
        <v>0</v>
      </c>
      <c r="Q439" s="13"/>
    </row>
    <row r="440" spans="1:17" x14ac:dyDescent="0.25">
      <c r="A440" s="26" t="str">
        <f t="shared" si="70"/>
        <v/>
      </c>
      <c r="B440" s="27" t="str">
        <f t="shared" si="71"/>
        <v/>
      </c>
      <c r="C440" s="22">
        <f t="shared" si="72"/>
        <v>0</v>
      </c>
      <c r="D440" s="22">
        <f t="shared" si="73"/>
        <v>0</v>
      </c>
      <c r="E440" s="22">
        <f t="shared" si="80"/>
        <v>0</v>
      </c>
      <c r="F440" s="29">
        <f t="shared" si="79"/>
        <v>5000</v>
      </c>
      <c r="G440" s="23"/>
      <c r="H440" s="22">
        <f t="shared" si="81"/>
        <v>0</v>
      </c>
      <c r="I440" s="22">
        <f t="shared" si="74"/>
        <v>0</v>
      </c>
      <c r="J440" s="24"/>
      <c r="K440" s="40"/>
      <c r="L440" s="22">
        <f t="shared" si="75"/>
        <v>0</v>
      </c>
      <c r="M440" s="39">
        <f t="shared" si="82"/>
        <v>0</v>
      </c>
      <c r="N440" s="22">
        <f t="shared" si="76"/>
        <v>0</v>
      </c>
      <c r="O440" s="22">
        <f t="shared" si="78"/>
        <v>0</v>
      </c>
      <c r="P440" s="22">
        <f t="shared" si="77"/>
        <v>0</v>
      </c>
      <c r="Q440" s="13"/>
    </row>
    <row r="441" spans="1:17" x14ac:dyDescent="0.25">
      <c r="A441" s="26" t="str">
        <f t="shared" si="70"/>
        <v/>
      </c>
      <c r="B441" s="27" t="str">
        <f t="shared" si="71"/>
        <v/>
      </c>
      <c r="C441" s="22">
        <f t="shared" si="72"/>
        <v>0</v>
      </c>
      <c r="D441" s="22">
        <f t="shared" si="73"/>
        <v>0</v>
      </c>
      <c r="E441" s="22">
        <f t="shared" si="80"/>
        <v>0</v>
      </c>
      <c r="F441" s="29">
        <f t="shared" si="79"/>
        <v>5000</v>
      </c>
      <c r="G441" s="23"/>
      <c r="H441" s="22">
        <f t="shared" si="81"/>
        <v>0</v>
      </c>
      <c r="I441" s="22">
        <f t="shared" si="74"/>
        <v>0</v>
      </c>
      <c r="J441" s="24"/>
      <c r="K441" s="40"/>
      <c r="L441" s="22">
        <f t="shared" si="75"/>
        <v>0</v>
      </c>
      <c r="M441" s="39">
        <f t="shared" si="82"/>
        <v>0</v>
      </c>
      <c r="N441" s="22">
        <f t="shared" si="76"/>
        <v>0</v>
      </c>
      <c r="O441" s="22">
        <f t="shared" si="78"/>
        <v>0</v>
      </c>
      <c r="P441" s="22">
        <f t="shared" si="77"/>
        <v>0</v>
      </c>
      <c r="Q441" s="13"/>
    </row>
    <row r="442" spans="1:17" x14ac:dyDescent="0.25">
      <c r="A442" s="26" t="str">
        <f t="shared" ref="A442:A505" si="83">IF(((E441+H441+I441)-P441)&gt;0.01,A441+1,"")</f>
        <v/>
      </c>
      <c r="B442" s="27" t="str">
        <f t="shared" ref="B442:B505" si="84">IF(((E441+H441+I441)-P441)&gt;0.01,IF(ISBLANK($D$8),"",DATE(YEAR($D$8),MONTH($D$8)+(ROW(B442)-ROW($B$57)),DAY($D$8))),"")</f>
        <v/>
      </c>
      <c r="C442" s="22">
        <f t="shared" ref="C442:C505" si="85">IF(C441+IF(PPI=TRUE,O441,0)-IF(L441="",0,(P441-M441)*(1-$D$22))&lt;0,0,C441+IF(PPI=TRUE,O441,0)-IF(L441="",0,(P441-M441)*(1-$D$22)))</f>
        <v>0</v>
      </c>
      <c r="D442" s="22">
        <f t="shared" ref="D442:D505" si="86">D441-IF(L441="",0,(P441-M441)*$D$22)+IF(C441+IF(PPI=TRUE,O441,0)-IF(L441="",0,(P441-M441)*(1-$D$22))&lt;0,C441+IF(PPI=TRUE,O441,0)-IF(L441="",0,(P441-M441)*(1-$D$22)),0)</f>
        <v>0</v>
      </c>
      <c r="E442" s="22">
        <f t="shared" si="80"/>
        <v>0</v>
      </c>
      <c r="F442" s="29">
        <f t="shared" si="79"/>
        <v>5000</v>
      </c>
      <c r="G442" s="23"/>
      <c r="H442" s="22">
        <f t="shared" si="81"/>
        <v>0</v>
      </c>
      <c r="I442" s="22">
        <f t="shared" ref="I442:I505" si="87">IF(D442&lt;0,"",IF(ISBLANK($D$14),"",D442*($D$20/12)))</f>
        <v>0</v>
      </c>
      <c r="J442" s="24"/>
      <c r="K442" s="40"/>
      <c r="L442" s="22">
        <f t="shared" ref="L442:L505" si="88">IF(E442&gt;0,P442-M442-IF(PPI=TRUE,0,O442),0)</f>
        <v>0</v>
      </c>
      <c r="M442" s="39">
        <f t="shared" si="82"/>
        <v>0</v>
      </c>
      <c r="N442" s="22">
        <f t="shared" ref="N442:N505" si="89">IF(E442&gt;=0.01,IF(Pay=1,0,IF(ISBLANK($D$28),0,IF(E442&lt;$D$28+E442*$D$24,E442-E442*$D$24,$D$28))),0)</f>
        <v>0</v>
      </c>
      <c r="O442" s="22">
        <f t="shared" si="78"/>
        <v>0</v>
      </c>
      <c r="P442" s="22">
        <f t="shared" ref="P442:P505" si="90">IF(E442&gt;0,SUM(IF(E442&lt;$D$30,E442+M442,IF(Minimum+IF(Pay=1,0,M442)+IF(PPI=TRUE,0,O442)+N442&gt;$D$30,SUM(Minimum,IF(Pay=1,0,M442),N442,IF(PPI=TRUE,0,O442)),$D$30))),0)</f>
        <v>0</v>
      </c>
      <c r="Q442" s="13"/>
    </row>
    <row r="443" spans="1:17" x14ac:dyDescent="0.25">
      <c r="A443" s="26" t="str">
        <f t="shared" si="83"/>
        <v/>
      </c>
      <c r="B443" s="27" t="str">
        <f t="shared" si="84"/>
        <v/>
      </c>
      <c r="C443" s="22">
        <f t="shared" si="85"/>
        <v>0</v>
      </c>
      <c r="D443" s="22">
        <f t="shared" si="86"/>
        <v>0</v>
      </c>
      <c r="E443" s="22">
        <f t="shared" si="80"/>
        <v>0</v>
      </c>
      <c r="F443" s="29">
        <f t="shared" si="79"/>
        <v>5000</v>
      </c>
      <c r="G443" s="23"/>
      <c r="H443" s="22">
        <f t="shared" si="81"/>
        <v>0</v>
      </c>
      <c r="I443" s="22">
        <f t="shared" si="87"/>
        <v>0</v>
      </c>
      <c r="J443" s="24"/>
      <c r="K443" s="40"/>
      <c r="L443" s="22">
        <f t="shared" si="88"/>
        <v>0</v>
      </c>
      <c r="M443" s="39">
        <f t="shared" si="82"/>
        <v>0</v>
      </c>
      <c r="N443" s="22">
        <f t="shared" si="89"/>
        <v>0</v>
      </c>
      <c r="O443" s="22">
        <f t="shared" ref="O443:O506" si="91">IF(E443&gt;=0.01,IF(ISBLANK($D$32),0,E443*$D$32),0)</f>
        <v>0</v>
      </c>
      <c r="P443" s="22">
        <f t="shared" si="90"/>
        <v>0</v>
      </c>
      <c r="Q443" s="13"/>
    </row>
    <row r="444" spans="1:17" x14ac:dyDescent="0.25">
      <c r="A444" s="26" t="str">
        <f t="shared" si="83"/>
        <v/>
      </c>
      <c r="B444" s="27" t="str">
        <f t="shared" si="84"/>
        <v/>
      </c>
      <c r="C444" s="22">
        <f t="shared" si="85"/>
        <v>0</v>
      </c>
      <c r="D444" s="22">
        <f t="shared" si="86"/>
        <v>0</v>
      </c>
      <c r="E444" s="22">
        <f t="shared" si="80"/>
        <v>0</v>
      </c>
      <c r="F444" s="29">
        <f t="shared" si="79"/>
        <v>5000</v>
      </c>
      <c r="G444" s="23"/>
      <c r="H444" s="22">
        <f t="shared" si="81"/>
        <v>0</v>
      </c>
      <c r="I444" s="22">
        <f t="shared" si="87"/>
        <v>0</v>
      </c>
      <c r="J444" s="24"/>
      <c r="K444" s="40"/>
      <c r="L444" s="22">
        <f t="shared" si="88"/>
        <v>0</v>
      </c>
      <c r="M444" s="39">
        <f t="shared" si="82"/>
        <v>0</v>
      </c>
      <c r="N444" s="22">
        <f t="shared" si="89"/>
        <v>0</v>
      </c>
      <c r="O444" s="22">
        <f t="shared" si="91"/>
        <v>0</v>
      </c>
      <c r="P444" s="22">
        <f t="shared" si="90"/>
        <v>0</v>
      </c>
      <c r="Q444" s="13"/>
    </row>
    <row r="445" spans="1:17" x14ac:dyDescent="0.25">
      <c r="A445" s="26" t="str">
        <f t="shared" si="83"/>
        <v/>
      </c>
      <c r="B445" s="27" t="str">
        <f t="shared" si="84"/>
        <v/>
      </c>
      <c r="C445" s="22">
        <f t="shared" si="85"/>
        <v>0</v>
      </c>
      <c r="D445" s="22">
        <f t="shared" si="86"/>
        <v>0</v>
      </c>
      <c r="E445" s="22">
        <f t="shared" si="80"/>
        <v>0</v>
      </c>
      <c r="F445" s="29">
        <f t="shared" ref="F445:F508" si="92">IF(ISBLANK($D$10),"",$D$10-E445)</f>
        <v>5000</v>
      </c>
      <c r="G445" s="23"/>
      <c r="H445" s="22">
        <f t="shared" si="81"/>
        <v>0</v>
      </c>
      <c r="I445" s="22">
        <f t="shared" si="87"/>
        <v>0</v>
      </c>
      <c r="J445" s="24"/>
      <c r="K445" s="40"/>
      <c r="L445" s="22">
        <f t="shared" si="88"/>
        <v>0</v>
      </c>
      <c r="M445" s="39">
        <f t="shared" si="82"/>
        <v>0</v>
      </c>
      <c r="N445" s="22">
        <f t="shared" si="89"/>
        <v>0</v>
      </c>
      <c r="O445" s="22">
        <f t="shared" si="91"/>
        <v>0</v>
      </c>
      <c r="P445" s="22">
        <f t="shared" si="90"/>
        <v>0</v>
      </c>
      <c r="Q445" s="13"/>
    </row>
    <row r="446" spans="1:17" x14ac:dyDescent="0.25">
      <c r="A446" s="26" t="str">
        <f t="shared" si="83"/>
        <v/>
      </c>
      <c r="B446" s="27" t="str">
        <f t="shared" si="84"/>
        <v/>
      </c>
      <c r="C446" s="22">
        <f t="shared" si="85"/>
        <v>0</v>
      </c>
      <c r="D446" s="22">
        <f t="shared" si="86"/>
        <v>0</v>
      </c>
      <c r="E446" s="22">
        <f t="shared" si="80"/>
        <v>0</v>
      </c>
      <c r="F446" s="29">
        <f t="shared" si="92"/>
        <v>5000</v>
      </c>
      <c r="G446" s="23"/>
      <c r="H446" s="22">
        <f t="shared" si="81"/>
        <v>0</v>
      </c>
      <c r="I446" s="22">
        <f t="shared" si="87"/>
        <v>0</v>
      </c>
      <c r="J446" s="24"/>
      <c r="K446" s="40"/>
      <c r="L446" s="22">
        <f t="shared" si="88"/>
        <v>0</v>
      </c>
      <c r="M446" s="39">
        <f t="shared" si="82"/>
        <v>0</v>
      </c>
      <c r="N446" s="22">
        <f t="shared" si="89"/>
        <v>0</v>
      </c>
      <c r="O446" s="22">
        <f t="shared" si="91"/>
        <v>0</v>
      </c>
      <c r="P446" s="22">
        <f t="shared" si="90"/>
        <v>0</v>
      </c>
      <c r="Q446" s="13"/>
    </row>
    <row r="447" spans="1:17" x14ac:dyDescent="0.25">
      <c r="A447" s="26" t="str">
        <f t="shared" si="83"/>
        <v/>
      </c>
      <c r="B447" s="27" t="str">
        <f t="shared" si="84"/>
        <v/>
      </c>
      <c r="C447" s="22">
        <f t="shared" si="85"/>
        <v>0</v>
      </c>
      <c r="D447" s="22">
        <f t="shared" si="86"/>
        <v>0</v>
      </c>
      <c r="E447" s="22">
        <f t="shared" si="80"/>
        <v>0</v>
      </c>
      <c r="F447" s="29">
        <f t="shared" si="92"/>
        <v>5000</v>
      </c>
      <c r="G447" s="23"/>
      <c r="H447" s="22">
        <f t="shared" si="81"/>
        <v>0</v>
      </c>
      <c r="I447" s="22">
        <f t="shared" si="87"/>
        <v>0</v>
      </c>
      <c r="J447" s="24"/>
      <c r="K447" s="40"/>
      <c r="L447" s="22">
        <f t="shared" si="88"/>
        <v>0</v>
      </c>
      <c r="M447" s="39">
        <f t="shared" si="82"/>
        <v>0</v>
      </c>
      <c r="N447" s="22">
        <f t="shared" si="89"/>
        <v>0</v>
      </c>
      <c r="O447" s="22">
        <f t="shared" si="91"/>
        <v>0</v>
      </c>
      <c r="P447" s="22">
        <f t="shared" si="90"/>
        <v>0</v>
      </c>
      <c r="Q447" s="13"/>
    </row>
    <row r="448" spans="1:17" x14ac:dyDescent="0.25">
      <c r="A448" s="26" t="str">
        <f t="shared" si="83"/>
        <v/>
      </c>
      <c r="B448" s="27" t="str">
        <f t="shared" si="84"/>
        <v/>
      </c>
      <c r="C448" s="22">
        <f t="shared" si="85"/>
        <v>0</v>
      </c>
      <c r="D448" s="22">
        <f t="shared" si="86"/>
        <v>0</v>
      </c>
      <c r="E448" s="22">
        <f t="shared" si="80"/>
        <v>0</v>
      </c>
      <c r="F448" s="29">
        <f t="shared" si="92"/>
        <v>5000</v>
      </c>
      <c r="G448" s="23"/>
      <c r="H448" s="22">
        <f t="shared" si="81"/>
        <v>0</v>
      </c>
      <c r="I448" s="22">
        <f t="shared" si="87"/>
        <v>0</v>
      </c>
      <c r="J448" s="24"/>
      <c r="K448" s="40"/>
      <c r="L448" s="22">
        <f t="shared" si="88"/>
        <v>0</v>
      </c>
      <c r="M448" s="39">
        <f t="shared" si="82"/>
        <v>0</v>
      </c>
      <c r="N448" s="22">
        <f t="shared" si="89"/>
        <v>0</v>
      </c>
      <c r="O448" s="22">
        <f t="shared" si="91"/>
        <v>0</v>
      </c>
      <c r="P448" s="22">
        <f t="shared" si="90"/>
        <v>0</v>
      </c>
      <c r="Q448" s="13"/>
    </row>
    <row r="449" spans="1:17" x14ac:dyDescent="0.25">
      <c r="A449" s="26" t="str">
        <f t="shared" si="83"/>
        <v/>
      </c>
      <c r="B449" s="27" t="str">
        <f t="shared" si="84"/>
        <v/>
      </c>
      <c r="C449" s="22">
        <f t="shared" si="85"/>
        <v>0</v>
      </c>
      <c r="D449" s="22">
        <f t="shared" si="86"/>
        <v>0</v>
      </c>
      <c r="E449" s="22">
        <f t="shared" ref="E449:E512" si="93">IF(C449&lt;0,"",SUM(C449:D449))</f>
        <v>0</v>
      </c>
      <c r="F449" s="29">
        <f t="shared" si="92"/>
        <v>5000</v>
      </c>
      <c r="G449" s="23"/>
      <c r="H449" s="22">
        <f t="shared" si="81"/>
        <v>0</v>
      </c>
      <c r="I449" s="22">
        <f t="shared" si="87"/>
        <v>0</v>
      </c>
      <c r="J449" s="24"/>
      <c r="K449" s="40"/>
      <c r="L449" s="22">
        <f t="shared" si="88"/>
        <v>0</v>
      </c>
      <c r="M449" s="39">
        <f t="shared" si="82"/>
        <v>0</v>
      </c>
      <c r="N449" s="22">
        <f t="shared" si="89"/>
        <v>0</v>
      </c>
      <c r="O449" s="22">
        <f t="shared" si="91"/>
        <v>0</v>
      </c>
      <c r="P449" s="22">
        <f t="shared" si="90"/>
        <v>0</v>
      </c>
      <c r="Q449" s="13"/>
    </row>
    <row r="450" spans="1:17" x14ac:dyDescent="0.25">
      <c r="A450" s="26" t="str">
        <f t="shared" si="83"/>
        <v/>
      </c>
      <c r="B450" s="27" t="str">
        <f t="shared" si="84"/>
        <v/>
      </c>
      <c r="C450" s="22">
        <f t="shared" si="85"/>
        <v>0</v>
      </c>
      <c r="D450" s="22">
        <f t="shared" si="86"/>
        <v>0</v>
      </c>
      <c r="E450" s="22">
        <f t="shared" si="93"/>
        <v>0</v>
      </c>
      <c r="F450" s="29">
        <f t="shared" si="92"/>
        <v>5000</v>
      </c>
      <c r="G450" s="23"/>
      <c r="H450" s="22">
        <f t="shared" si="81"/>
        <v>0</v>
      </c>
      <c r="I450" s="22">
        <f t="shared" si="87"/>
        <v>0</v>
      </c>
      <c r="J450" s="24"/>
      <c r="K450" s="40"/>
      <c r="L450" s="22">
        <f t="shared" si="88"/>
        <v>0</v>
      </c>
      <c r="M450" s="39">
        <f t="shared" si="82"/>
        <v>0</v>
      </c>
      <c r="N450" s="22">
        <f t="shared" si="89"/>
        <v>0</v>
      </c>
      <c r="O450" s="22">
        <f t="shared" si="91"/>
        <v>0</v>
      </c>
      <c r="P450" s="22">
        <f t="shared" si="90"/>
        <v>0</v>
      </c>
      <c r="Q450" s="13"/>
    </row>
    <row r="451" spans="1:17" x14ac:dyDescent="0.25">
      <c r="A451" s="26" t="str">
        <f t="shared" si="83"/>
        <v/>
      </c>
      <c r="B451" s="27" t="str">
        <f t="shared" si="84"/>
        <v/>
      </c>
      <c r="C451" s="22">
        <f t="shared" si="85"/>
        <v>0</v>
      </c>
      <c r="D451" s="22">
        <f t="shared" si="86"/>
        <v>0</v>
      </c>
      <c r="E451" s="22">
        <f t="shared" si="93"/>
        <v>0</v>
      </c>
      <c r="F451" s="29">
        <f t="shared" si="92"/>
        <v>5000</v>
      </c>
      <c r="G451" s="23"/>
      <c r="H451" s="22">
        <f t="shared" si="81"/>
        <v>0</v>
      </c>
      <c r="I451" s="22">
        <f t="shared" si="87"/>
        <v>0</v>
      </c>
      <c r="J451" s="24"/>
      <c r="K451" s="40"/>
      <c r="L451" s="22">
        <f t="shared" si="88"/>
        <v>0</v>
      </c>
      <c r="M451" s="39">
        <f t="shared" si="82"/>
        <v>0</v>
      </c>
      <c r="N451" s="22">
        <f t="shared" si="89"/>
        <v>0</v>
      </c>
      <c r="O451" s="22">
        <f t="shared" si="91"/>
        <v>0</v>
      </c>
      <c r="P451" s="22">
        <f t="shared" si="90"/>
        <v>0</v>
      </c>
      <c r="Q451" s="13"/>
    </row>
    <row r="452" spans="1:17" x14ac:dyDescent="0.25">
      <c r="A452" s="26" t="str">
        <f t="shared" si="83"/>
        <v/>
      </c>
      <c r="B452" s="27" t="str">
        <f t="shared" si="84"/>
        <v/>
      </c>
      <c r="C452" s="22">
        <f t="shared" si="85"/>
        <v>0</v>
      </c>
      <c r="D452" s="22">
        <f t="shared" si="86"/>
        <v>0</v>
      </c>
      <c r="E452" s="22">
        <f t="shared" si="93"/>
        <v>0</v>
      </c>
      <c r="F452" s="29">
        <f t="shared" si="92"/>
        <v>5000</v>
      </c>
      <c r="G452" s="23"/>
      <c r="H452" s="22">
        <f t="shared" si="81"/>
        <v>0</v>
      </c>
      <c r="I452" s="22">
        <f t="shared" si="87"/>
        <v>0</v>
      </c>
      <c r="J452" s="24"/>
      <c r="K452" s="40"/>
      <c r="L452" s="22">
        <f t="shared" si="88"/>
        <v>0</v>
      </c>
      <c r="M452" s="39">
        <f t="shared" si="82"/>
        <v>0</v>
      </c>
      <c r="N452" s="22">
        <f t="shared" si="89"/>
        <v>0</v>
      </c>
      <c r="O452" s="22">
        <f t="shared" si="91"/>
        <v>0</v>
      </c>
      <c r="P452" s="22">
        <f t="shared" si="90"/>
        <v>0</v>
      </c>
      <c r="Q452" s="13"/>
    </row>
    <row r="453" spans="1:17" x14ac:dyDescent="0.25">
      <c r="A453" s="26" t="str">
        <f t="shared" si="83"/>
        <v/>
      </c>
      <c r="B453" s="27" t="str">
        <f t="shared" si="84"/>
        <v/>
      </c>
      <c r="C453" s="22">
        <f t="shared" si="85"/>
        <v>0</v>
      </c>
      <c r="D453" s="22">
        <f t="shared" si="86"/>
        <v>0</v>
      </c>
      <c r="E453" s="22">
        <f t="shared" si="93"/>
        <v>0</v>
      </c>
      <c r="F453" s="29">
        <f t="shared" si="92"/>
        <v>5000</v>
      </c>
      <c r="G453" s="23"/>
      <c r="H453" s="22">
        <f t="shared" si="81"/>
        <v>0</v>
      </c>
      <c r="I453" s="22">
        <f t="shared" si="87"/>
        <v>0</v>
      </c>
      <c r="J453" s="24"/>
      <c r="K453" s="40"/>
      <c r="L453" s="22">
        <f t="shared" si="88"/>
        <v>0</v>
      </c>
      <c r="M453" s="39">
        <f t="shared" si="82"/>
        <v>0</v>
      </c>
      <c r="N453" s="22">
        <f t="shared" si="89"/>
        <v>0</v>
      </c>
      <c r="O453" s="22">
        <f t="shared" si="91"/>
        <v>0</v>
      </c>
      <c r="P453" s="22">
        <f t="shared" si="90"/>
        <v>0</v>
      </c>
      <c r="Q453" s="13"/>
    </row>
    <row r="454" spans="1:17" x14ac:dyDescent="0.25">
      <c r="A454" s="26" t="str">
        <f t="shared" si="83"/>
        <v/>
      </c>
      <c r="B454" s="27" t="str">
        <f t="shared" si="84"/>
        <v/>
      </c>
      <c r="C454" s="22">
        <f t="shared" si="85"/>
        <v>0</v>
      </c>
      <c r="D454" s="22">
        <f t="shared" si="86"/>
        <v>0</v>
      </c>
      <c r="E454" s="22">
        <f t="shared" si="93"/>
        <v>0</v>
      </c>
      <c r="F454" s="29">
        <f t="shared" si="92"/>
        <v>5000</v>
      </c>
      <c r="G454" s="23"/>
      <c r="H454" s="22">
        <f t="shared" si="81"/>
        <v>0</v>
      </c>
      <c r="I454" s="22">
        <f t="shared" si="87"/>
        <v>0</v>
      </c>
      <c r="J454" s="24"/>
      <c r="K454" s="40"/>
      <c r="L454" s="22">
        <f t="shared" si="88"/>
        <v>0</v>
      </c>
      <c r="M454" s="39">
        <f t="shared" si="82"/>
        <v>0</v>
      </c>
      <c r="N454" s="22">
        <f t="shared" si="89"/>
        <v>0</v>
      </c>
      <c r="O454" s="22">
        <f t="shared" si="91"/>
        <v>0</v>
      </c>
      <c r="P454" s="22">
        <f t="shared" si="90"/>
        <v>0</v>
      </c>
      <c r="Q454" s="13"/>
    </row>
    <row r="455" spans="1:17" x14ac:dyDescent="0.25">
      <c r="A455" s="26" t="str">
        <f t="shared" si="83"/>
        <v/>
      </c>
      <c r="B455" s="27" t="str">
        <f t="shared" si="84"/>
        <v/>
      </c>
      <c r="C455" s="22">
        <f t="shared" si="85"/>
        <v>0</v>
      </c>
      <c r="D455" s="22">
        <f t="shared" si="86"/>
        <v>0</v>
      </c>
      <c r="E455" s="22">
        <f t="shared" si="93"/>
        <v>0</v>
      </c>
      <c r="F455" s="29">
        <f t="shared" si="92"/>
        <v>5000</v>
      </c>
      <c r="G455" s="23"/>
      <c r="H455" s="22">
        <f t="shared" si="81"/>
        <v>0</v>
      </c>
      <c r="I455" s="22">
        <f t="shared" si="87"/>
        <v>0</v>
      </c>
      <c r="J455" s="24"/>
      <c r="K455" s="40"/>
      <c r="L455" s="22">
        <f t="shared" si="88"/>
        <v>0</v>
      </c>
      <c r="M455" s="39">
        <f t="shared" si="82"/>
        <v>0</v>
      </c>
      <c r="N455" s="22">
        <f t="shared" si="89"/>
        <v>0</v>
      </c>
      <c r="O455" s="22">
        <f t="shared" si="91"/>
        <v>0</v>
      </c>
      <c r="P455" s="22">
        <f t="shared" si="90"/>
        <v>0</v>
      </c>
      <c r="Q455" s="13"/>
    </row>
    <row r="456" spans="1:17" x14ac:dyDescent="0.25">
      <c r="A456" s="26" t="str">
        <f t="shared" si="83"/>
        <v/>
      </c>
      <c r="B456" s="27" t="str">
        <f t="shared" si="84"/>
        <v/>
      </c>
      <c r="C456" s="22">
        <f t="shared" si="85"/>
        <v>0</v>
      </c>
      <c r="D456" s="22">
        <f t="shared" si="86"/>
        <v>0</v>
      </c>
      <c r="E456" s="22">
        <f t="shared" si="93"/>
        <v>0</v>
      </c>
      <c r="F456" s="29">
        <f t="shared" si="92"/>
        <v>5000</v>
      </c>
      <c r="G456" s="23"/>
      <c r="H456" s="22">
        <f t="shared" si="81"/>
        <v>0</v>
      </c>
      <c r="I456" s="22">
        <f t="shared" si="87"/>
        <v>0</v>
      </c>
      <c r="J456" s="24"/>
      <c r="K456" s="40"/>
      <c r="L456" s="22">
        <f t="shared" si="88"/>
        <v>0</v>
      </c>
      <c r="M456" s="39">
        <f t="shared" si="82"/>
        <v>0</v>
      </c>
      <c r="N456" s="22">
        <f t="shared" si="89"/>
        <v>0</v>
      </c>
      <c r="O456" s="22">
        <f t="shared" si="91"/>
        <v>0</v>
      </c>
      <c r="P456" s="22">
        <f t="shared" si="90"/>
        <v>0</v>
      </c>
      <c r="Q456" s="13"/>
    </row>
    <row r="457" spans="1:17" x14ac:dyDescent="0.25">
      <c r="A457" s="26" t="str">
        <f t="shared" si="83"/>
        <v/>
      </c>
      <c r="B457" s="27" t="str">
        <f t="shared" si="84"/>
        <v/>
      </c>
      <c r="C457" s="22">
        <f t="shared" si="85"/>
        <v>0</v>
      </c>
      <c r="D457" s="22">
        <f t="shared" si="86"/>
        <v>0</v>
      </c>
      <c r="E457" s="22">
        <f t="shared" si="93"/>
        <v>0</v>
      </c>
      <c r="F457" s="29">
        <f t="shared" si="92"/>
        <v>5000</v>
      </c>
      <c r="G457" s="23"/>
      <c r="H457" s="22">
        <f t="shared" si="81"/>
        <v>0</v>
      </c>
      <c r="I457" s="22">
        <f t="shared" si="87"/>
        <v>0</v>
      </c>
      <c r="J457" s="24"/>
      <c r="K457" s="40"/>
      <c r="L457" s="22">
        <f t="shared" si="88"/>
        <v>0</v>
      </c>
      <c r="M457" s="39">
        <f t="shared" si="82"/>
        <v>0</v>
      </c>
      <c r="N457" s="22">
        <f t="shared" si="89"/>
        <v>0</v>
      </c>
      <c r="O457" s="22">
        <f t="shared" si="91"/>
        <v>0</v>
      </c>
      <c r="P457" s="22">
        <f t="shared" si="90"/>
        <v>0</v>
      </c>
      <c r="Q457" s="13"/>
    </row>
    <row r="458" spans="1:17" x14ac:dyDescent="0.25">
      <c r="A458" s="26" t="str">
        <f t="shared" si="83"/>
        <v/>
      </c>
      <c r="B458" s="27" t="str">
        <f t="shared" si="84"/>
        <v/>
      </c>
      <c r="C458" s="22">
        <f t="shared" si="85"/>
        <v>0</v>
      </c>
      <c r="D458" s="22">
        <f t="shared" si="86"/>
        <v>0</v>
      </c>
      <c r="E458" s="22">
        <f t="shared" si="93"/>
        <v>0</v>
      </c>
      <c r="F458" s="29">
        <f t="shared" si="92"/>
        <v>5000</v>
      </c>
      <c r="G458" s="23"/>
      <c r="H458" s="22">
        <f t="shared" si="81"/>
        <v>0</v>
      </c>
      <c r="I458" s="22">
        <f t="shared" si="87"/>
        <v>0</v>
      </c>
      <c r="J458" s="24"/>
      <c r="K458" s="40"/>
      <c r="L458" s="22">
        <f t="shared" si="88"/>
        <v>0</v>
      </c>
      <c r="M458" s="39">
        <f t="shared" si="82"/>
        <v>0</v>
      </c>
      <c r="N458" s="22">
        <f t="shared" si="89"/>
        <v>0</v>
      </c>
      <c r="O458" s="22">
        <f t="shared" si="91"/>
        <v>0</v>
      </c>
      <c r="P458" s="22">
        <f t="shared" si="90"/>
        <v>0</v>
      </c>
      <c r="Q458" s="13"/>
    </row>
    <row r="459" spans="1:17" x14ac:dyDescent="0.25">
      <c r="A459" s="26" t="str">
        <f t="shared" si="83"/>
        <v/>
      </c>
      <c r="B459" s="27" t="str">
        <f t="shared" si="84"/>
        <v/>
      </c>
      <c r="C459" s="22">
        <f t="shared" si="85"/>
        <v>0</v>
      </c>
      <c r="D459" s="22">
        <f t="shared" si="86"/>
        <v>0</v>
      </c>
      <c r="E459" s="22">
        <f t="shared" si="93"/>
        <v>0</v>
      </c>
      <c r="F459" s="29">
        <f t="shared" si="92"/>
        <v>5000</v>
      </c>
      <c r="G459" s="23"/>
      <c r="H459" s="22">
        <f t="shared" si="81"/>
        <v>0</v>
      </c>
      <c r="I459" s="22">
        <f t="shared" si="87"/>
        <v>0</v>
      </c>
      <c r="J459" s="24"/>
      <c r="K459" s="40"/>
      <c r="L459" s="22">
        <f t="shared" si="88"/>
        <v>0</v>
      </c>
      <c r="M459" s="39">
        <f t="shared" si="82"/>
        <v>0</v>
      </c>
      <c r="N459" s="22">
        <f t="shared" si="89"/>
        <v>0</v>
      </c>
      <c r="O459" s="22">
        <f t="shared" si="91"/>
        <v>0</v>
      </c>
      <c r="P459" s="22">
        <f t="shared" si="90"/>
        <v>0</v>
      </c>
      <c r="Q459" s="13"/>
    </row>
    <row r="460" spans="1:17" x14ac:dyDescent="0.25">
      <c r="A460" s="26" t="str">
        <f t="shared" si="83"/>
        <v/>
      </c>
      <c r="B460" s="27" t="str">
        <f t="shared" si="84"/>
        <v/>
      </c>
      <c r="C460" s="22">
        <f t="shared" si="85"/>
        <v>0</v>
      </c>
      <c r="D460" s="22">
        <f t="shared" si="86"/>
        <v>0</v>
      </c>
      <c r="E460" s="22">
        <f t="shared" si="93"/>
        <v>0</v>
      </c>
      <c r="F460" s="29">
        <f t="shared" si="92"/>
        <v>5000</v>
      </c>
      <c r="G460" s="23"/>
      <c r="H460" s="22">
        <f t="shared" si="81"/>
        <v>0</v>
      </c>
      <c r="I460" s="22">
        <f t="shared" si="87"/>
        <v>0</v>
      </c>
      <c r="J460" s="24"/>
      <c r="K460" s="40"/>
      <c r="L460" s="22">
        <f t="shared" si="88"/>
        <v>0</v>
      </c>
      <c r="M460" s="39">
        <f t="shared" si="82"/>
        <v>0</v>
      </c>
      <c r="N460" s="22">
        <f t="shared" si="89"/>
        <v>0</v>
      </c>
      <c r="O460" s="22">
        <f t="shared" si="91"/>
        <v>0</v>
      </c>
      <c r="P460" s="22">
        <f t="shared" si="90"/>
        <v>0</v>
      </c>
      <c r="Q460" s="13"/>
    </row>
    <row r="461" spans="1:17" x14ac:dyDescent="0.25">
      <c r="A461" s="26" t="str">
        <f t="shared" si="83"/>
        <v/>
      </c>
      <c r="B461" s="27" t="str">
        <f t="shared" si="84"/>
        <v/>
      </c>
      <c r="C461" s="22">
        <f t="shared" si="85"/>
        <v>0</v>
      </c>
      <c r="D461" s="22">
        <f t="shared" si="86"/>
        <v>0</v>
      </c>
      <c r="E461" s="22">
        <f t="shared" si="93"/>
        <v>0</v>
      </c>
      <c r="F461" s="29">
        <f t="shared" si="92"/>
        <v>5000</v>
      </c>
      <c r="G461" s="23"/>
      <c r="H461" s="22">
        <f t="shared" si="81"/>
        <v>0</v>
      </c>
      <c r="I461" s="22">
        <f t="shared" si="87"/>
        <v>0</v>
      </c>
      <c r="J461" s="24"/>
      <c r="K461" s="40"/>
      <c r="L461" s="22">
        <f t="shared" si="88"/>
        <v>0</v>
      </c>
      <c r="M461" s="39">
        <f t="shared" si="82"/>
        <v>0</v>
      </c>
      <c r="N461" s="22">
        <f t="shared" si="89"/>
        <v>0</v>
      </c>
      <c r="O461" s="22">
        <f t="shared" si="91"/>
        <v>0</v>
      </c>
      <c r="P461" s="22">
        <f t="shared" si="90"/>
        <v>0</v>
      </c>
      <c r="Q461" s="13"/>
    </row>
    <row r="462" spans="1:17" x14ac:dyDescent="0.25">
      <c r="A462" s="26" t="str">
        <f t="shared" si="83"/>
        <v/>
      </c>
      <c r="B462" s="27" t="str">
        <f t="shared" si="84"/>
        <v/>
      </c>
      <c r="C462" s="22">
        <f t="shared" si="85"/>
        <v>0</v>
      </c>
      <c r="D462" s="22">
        <f t="shared" si="86"/>
        <v>0</v>
      </c>
      <c r="E462" s="22">
        <f t="shared" si="93"/>
        <v>0</v>
      </c>
      <c r="F462" s="29">
        <f t="shared" si="92"/>
        <v>5000</v>
      </c>
      <c r="G462" s="23"/>
      <c r="H462" s="22">
        <f t="shared" si="81"/>
        <v>0</v>
      </c>
      <c r="I462" s="22">
        <f t="shared" si="87"/>
        <v>0</v>
      </c>
      <c r="J462" s="24"/>
      <c r="K462" s="40"/>
      <c r="L462" s="22">
        <f t="shared" si="88"/>
        <v>0</v>
      </c>
      <c r="M462" s="39">
        <f t="shared" si="82"/>
        <v>0</v>
      </c>
      <c r="N462" s="22">
        <f t="shared" si="89"/>
        <v>0</v>
      </c>
      <c r="O462" s="22">
        <f t="shared" si="91"/>
        <v>0</v>
      </c>
      <c r="P462" s="22">
        <f t="shared" si="90"/>
        <v>0</v>
      </c>
      <c r="Q462" s="13"/>
    </row>
    <row r="463" spans="1:17" x14ac:dyDescent="0.25">
      <c r="A463" s="26" t="str">
        <f t="shared" si="83"/>
        <v/>
      </c>
      <c r="B463" s="27" t="str">
        <f t="shared" si="84"/>
        <v/>
      </c>
      <c r="C463" s="22">
        <f t="shared" si="85"/>
        <v>0</v>
      </c>
      <c r="D463" s="22">
        <f t="shared" si="86"/>
        <v>0</v>
      </c>
      <c r="E463" s="22">
        <f t="shared" si="93"/>
        <v>0</v>
      </c>
      <c r="F463" s="29">
        <f t="shared" si="92"/>
        <v>5000</v>
      </c>
      <c r="G463" s="23"/>
      <c r="H463" s="22">
        <f t="shared" si="81"/>
        <v>0</v>
      </c>
      <c r="I463" s="22">
        <f t="shared" si="87"/>
        <v>0</v>
      </c>
      <c r="J463" s="24"/>
      <c r="K463" s="40"/>
      <c r="L463" s="22">
        <f t="shared" si="88"/>
        <v>0</v>
      </c>
      <c r="M463" s="39">
        <f t="shared" si="82"/>
        <v>0</v>
      </c>
      <c r="N463" s="22">
        <f t="shared" si="89"/>
        <v>0</v>
      </c>
      <c r="O463" s="22">
        <f t="shared" si="91"/>
        <v>0</v>
      </c>
      <c r="P463" s="22">
        <f t="shared" si="90"/>
        <v>0</v>
      </c>
      <c r="Q463" s="13"/>
    </row>
    <row r="464" spans="1:17" x14ac:dyDescent="0.25">
      <c r="A464" s="26" t="str">
        <f t="shared" si="83"/>
        <v/>
      </c>
      <c r="B464" s="27" t="str">
        <f t="shared" si="84"/>
        <v/>
      </c>
      <c r="C464" s="22">
        <f t="shared" si="85"/>
        <v>0</v>
      </c>
      <c r="D464" s="22">
        <f t="shared" si="86"/>
        <v>0</v>
      </c>
      <c r="E464" s="22">
        <f t="shared" si="93"/>
        <v>0</v>
      </c>
      <c r="F464" s="29">
        <f t="shared" si="92"/>
        <v>5000</v>
      </c>
      <c r="G464" s="23"/>
      <c r="H464" s="22">
        <f t="shared" si="81"/>
        <v>0</v>
      </c>
      <c r="I464" s="22">
        <f t="shared" si="87"/>
        <v>0</v>
      </c>
      <c r="J464" s="24"/>
      <c r="K464" s="40"/>
      <c r="L464" s="22">
        <f t="shared" si="88"/>
        <v>0</v>
      </c>
      <c r="M464" s="39">
        <f t="shared" si="82"/>
        <v>0</v>
      </c>
      <c r="N464" s="22">
        <f t="shared" si="89"/>
        <v>0</v>
      </c>
      <c r="O464" s="22">
        <f t="shared" si="91"/>
        <v>0</v>
      </c>
      <c r="P464" s="22">
        <f t="shared" si="90"/>
        <v>0</v>
      </c>
      <c r="Q464" s="13"/>
    </row>
    <row r="465" spans="1:17" x14ac:dyDescent="0.25">
      <c r="A465" s="26" t="str">
        <f t="shared" si="83"/>
        <v/>
      </c>
      <c r="B465" s="27" t="str">
        <f t="shared" si="84"/>
        <v/>
      </c>
      <c r="C465" s="22">
        <f t="shared" si="85"/>
        <v>0</v>
      </c>
      <c r="D465" s="22">
        <f t="shared" si="86"/>
        <v>0</v>
      </c>
      <c r="E465" s="22">
        <f t="shared" si="93"/>
        <v>0</v>
      </c>
      <c r="F465" s="29">
        <f t="shared" si="92"/>
        <v>5000</v>
      </c>
      <c r="G465" s="23"/>
      <c r="H465" s="22">
        <f t="shared" ref="H465:H528" si="94">IF(C465&lt;0,"",IF(ISBLANK($D$12),"",C465*($D$18/12)))</f>
        <v>0</v>
      </c>
      <c r="I465" s="22">
        <f t="shared" si="87"/>
        <v>0</v>
      </c>
      <c r="J465" s="24"/>
      <c r="K465" s="40"/>
      <c r="L465" s="22">
        <f t="shared" si="88"/>
        <v>0</v>
      </c>
      <c r="M465" s="39">
        <f t="shared" si="82"/>
        <v>0</v>
      </c>
      <c r="N465" s="22">
        <f t="shared" si="89"/>
        <v>0</v>
      </c>
      <c r="O465" s="22">
        <f t="shared" si="91"/>
        <v>0</v>
      </c>
      <c r="P465" s="22">
        <f t="shared" si="90"/>
        <v>0</v>
      </c>
      <c r="Q465" s="13"/>
    </row>
    <row r="466" spans="1:17" x14ac:dyDescent="0.25">
      <c r="A466" s="26" t="str">
        <f t="shared" si="83"/>
        <v/>
      </c>
      <c r="B466" s="27" t="str">
        <f t="shared" si="84"/>
        <v/>
      </c>
      <c r="C466" s="22">
        <f t="shared" si="85"/>
        <v>0</v>
      </c>
      <c r="D466" s="22">
        <f t="shared" si="86"/>
        <v>0</v>
      </c>
      <c r="E466" s="22">
        <f t="shared" si="93"/>
        <v>0</v>
      </c>
      <c r="F466" s="29">
        <f t="shared" si="92"/>
        <v>5000</v>
      </c>
      <c r="G466" s="23"/>
      <c r="H466" s="22">
        <f t="shared" si="94"/>
        <v>0</v>
      </c>
      <c r="I466" s="22">
        <f t="shared" si="87"/>
        <v>0</v>
      </c>
      <c r="J466" s="24"/>
      <c r="K466" s="40"/>
      <c r="L466" s="22">
        <f t="shared" si="88"/>
        <v>0</v>
      </c>
      <c r="M466" s="39">
        <f t="shared" si="82"/>
        <v>0</v>
      </c>
      <c r="N466" s="22">
        <f t="shared" si="89"/>
        <v>0</v>
      </c>
      <c r="O466" s="22">
        <f t="shared" si="91"/>
        <v>0</v>
      </c>
      <c r="P466" s="22">
        <f t="shared" si="90"/>
        <v>0</v>
      </c>
      <c r="Q466" s="13"/>
    </row>
    <row r="467" spans="1:17" x14ac:dyDescent="0.25">
      <c r="A467" s="26" t="str">
        <f t="shared" si="83"/>
        <v/>
      </c>
      <c r="B467" s="27" t="str">
        <f t="shared" si="84"/>
        <v/>
      </c>
      <c r="C467" s="22">
        <f t="shared" si="85"/>
        <v>0</v>
      </c>
      <c r="D467" s="22">
        <f t="shared" si="86"/>
        <v>0</v>
      </c>
      <c r="E467" s="22">
        <f t="shared" si="93"/>
        <v>0</v>
      </c>
      <c r="F467" s="29">
        <f t="shared" si="92"/>
        <v>5000</v>
      </c>
      <c r="G467" s="23"/>
      <c r="H467" s="22">
        <f t="shared" si="94"/>
        <v>0</v>
      </c>
      <c r="I467" s="22">
        <f t="shared" si="87"/>
        <v>0</v>
      </c>
      <c r="J467" s="24"/>
      <c r="K467" s="40"/>
      <c r="L467" s="22">
        <f t="shared" si="88"/>
        <v>0</v>
      </c>
      <c r="M467" s="39">
        <f t="shared" si="82"/>
        <v>0</v>
      </c>
      <c r="N467" s="22">
        <f t="shared" si="89"/>
        <v>0</v>
      </c>
      <c r="O467" s="22">
        <f t="shared" si="91"/>
        <v>0</v>
      </c>
      <c r="P467" s="22">
        <f t="shared" si="90"/>
        <v>0</v>
      </c>
      <c r="Q467" s="13"/>
    </row>
    <row r="468" spans="1:17" x14ac:dyDescent="0.25">
      <c r="A468" s="26" t="str">
        <f t="shared" si="83"/>
        <v/>
      </c>
      <c r="B468" s="27" t="str">
        <f t="shared" si="84"/>
        <v/>
      </c>
      <c r="C468" s="22">
        <f t="shared" si="85"/>
        <v>0</v>
      </c>
      <c r="D468" s="22">
        <f t="shared" si="86"/>
        <v>0</v>
      </c>
      <c r="E468" s="22">
        <f t="shared" si="93"/>
        <v>0</v>
      </c>
      <c r="F468" s="29">
        <f t="shared" si="92"/>
        <v>5000</v>
      </c>
      <c r="G468" s="23"/>
      <c r="H468" s="22">
        <f t="shared" si="94"/>
        <v>0</v>
      </c>
      <c r="I468" s="22">
        <f t="shared" si="87"/>
        <v>0</v>
      </c>
      <c r="J468" s="24"/>
      <c r="K468" s="40"/>
      <c r="L468" s="22">
        <f t="shared" si="88"/>
        <v>0</v>
      </c>
      <c r="M468" s="39">
        <f t="shared" si="82"/>
        <v>0</v>
      </c>
      <c r="N468" s="22">
        <f t="shared" si="89"/>
        <v>0</v>
      </c>
      <c r="O468" s="22">
        <f t="shared" si="91"/>
        <v>0</v>
      </c>
      <c r="P468" s="22">
        <f t="shared" si="90"/>
        <v>0</v>
      </c>
      <c r="Q468" s="13"/>
    </row>
    <row r="469" spans="1:17" x14ac:dyDescent="0.25">
      <c r="A469" s="26" t="str">
        <f t="shared" si="83"/>
        <v/>
      </c>
      <c r="B469" s="27" t="str">
        <f t="shared" si="84"/>
        <v/>
      </c>
      <c r="C469" s="22">
        <f t="shared" si="85"/>
        <v>0</v>
      </c>
      <c r="D469" s="22">
        <f t="shared" si="86"/>
        <v>0</v>
      </c>
      <c r="E469" s="22">
        <f t="shared" si="93"/>
        <v>0</v>
      </c>
      <c r="F469" s="29">
        <f t="shared" si="92"/>
        <v>5000</v>
      </c>
      <c r="G469" s="23"/>
      <c r="H469" s="22">
        <f t="shared" si="94"/>
        <v>0</v>
      </c>
      <c r="I469" s="22">
        <f t="shared" si="87"/>
        <v>0</v>
      </c>
      <c r="J469" s="24"/>
      <c r="K469" s="40"/>
      <c r="L469" s="22">
        <f t="shared" si="88"/>
        <v>0</v>
      </c>
      <c r="M469" s="39">
        <f t="shared" si="82"/>
        <v>0</v>
      </c>
      <c r="N469" s="22">
        <f t="shared" si="89"/>
        <v>0</v>
      </c>
      <c r="O469" s="22">
        <f t="shared" si="91"/>
        <v>0</v>
      </c>
      <c r="P469" s="22">
        <f t="shared" si="90"/>
        <v>0</v>
      </c>
      <c r="Q469" s="13"/>
    </row>
    <row r="470" spans="1:17" x14ac:dyDescent="0.25">
      <c r="A470" s="26" t="str">
        <f t="shared" si="83"/>
        <v/>
      </c>
      <c r="B470" s="27" t="str">
        <f t="shared" si="84"/>
        <v/>
      </c>
      <c r="C470" s="22">
        <f t="shared" si="85"/>
        <v>0</v>
      </c>
      <c r="D470" s="22">
        <f t="shared" si="86"/>
        <v>0</v>
      </c>
      <c r="E470" s="22">
        <f t="shared" si="93"/>
        <v>0</v>
      </c>
      <c r="F470" s="29">
        <f t="shared" si="92"/>
        <v>5000</v>
      </c>
      <c r="G470" s="23"/>
      <c r="H470" s="22">
        <f t="shared" si="94"/>
        <v>0</v>
      </c>
      <c r="I470" s="22">
        <f t="shared" si="87"/>
        <v>0</v>
      </c>
      <c r="J470" s="24"/>
      <c r="K470" s="40"/>
      <c r="L470" s="22">
        <f t="shared" si="88"/>
        <v>0</v>
      </c>
      <c r="M470" s="39">
        <f t="shared" si="82"/>
        <v>0</v>
      </c>
      <c r="N470" s="22">
        <f t="shared" si="89"/>
        <v>0</v>
      </c>
      <c r="O470" s="22">
        <f t="shared" si="91"/>
        <v>0</v>
      </c>
      <c r="P470" s="22">
        <f t="shared" si="90"/>
        <v>0</v>
      </c>
      <c r="Q470" s="13"/>
    </row>
    <row r="471" spans="1:17" x14ac:dyDescent="0.25">
      <c r="A471" s="26" t="str">
        <f t="shared" si="83"/>
        <v/>
      </c>
      <c r="B471" s="27" t="str">
        <f t="shared" si="84"/>
        <v/>
      </c>
      <c r="C471" s="22">
        <f t="shared" si="85"/>
        <v>0</v>
      </c>
      <c r="D471" s="22">
        <f t="shared" si="86"/>
        <v>0</v>
      </c>
      <c r="E471" s="22">
        <f t="shared" si="93"/>
        <v>0</v>
      </c>
      <c r="F471" s="29">
        <f t="shared" si="92"/>
        <v>5000</v>
      </c>
      <c r="G471" s="23"/>
      <c r="H471" s="22">
        <f t="shared" si="94"/>
        <v>0</v>
      </c>
      <c r="I471" s="22">
        <f t="shared" si="87"/>
        <v>0</v>
      </c>
      <c r="J471" s="24"/>
      <c r="K471" s="40"/>
      <c r="L471" s="22">
        <f t="shared" si="88"/>
        <v>0</v>
      </c>
      <c r="M471" s="39">
        <f t="shared" si="82"/>
        <v>0</v>
      </c>
      <c r="N471" s="22">
        <f t="shared" si="89"/>
        <v>0</v>
      </c>
      <c r="O471" s="22">
        <f t="shared" si="91"/>
        <v>0</v>
      </c>
      <c r="P471" s="22">
        <f t="shared" si="90"/>
        <v>0</v>
      </c>
      <c r="Q471" s="13"/>
    </row>
    <row r="472" spans="1:17" x14ac:dyDescent="0.25">
      <c r="A472" s="26" t="str">
        <f t="shared" si="83"/>
        <v/>
      </c>
      <c r="B472" s="27" t="str">
        <f t="shared" si="84"/>
        <v/>
      </c>
      <c r="C472" s="22">
        <f t="shared" si="85"/>
        <v>0</v>
      </c>
      <c r="D472" s="22">
        <f t="shared" si="86"/>
        <v>0</v>
      </c>
      <c r="E472" s="22">
        <f t="shared" si="93"/>
        <v>0</v>
      </c>
      <c r="F472" s="29">
        <f t="shared" si="92"/>
        <v>5000</v>
      </c>
      <c r="G472" s="23"/>
      <c r="H472" s="22">
        <f t="shared" si="94"/>
        <v>0</v>
      </c>
      <c r="I472" s="22">
        <f t="shared" si="87"/>
        <v>0</v>
      </c>
      <c r="J472" s="24"/>
      <c r="K472" s="40"/>
      <c r="L472" s="22">
        <f t="shared" si="88"/>
        <v>0</v>
      </c>
      <c r="M472" s="39">
        <f t="shared" si="82"/>
        <v>0</v>
      </c>
      <c r="N472" s="22">
        <f t="shared" si="89"/>
        <v>0</v>
      </c>
      <c r="O472" s="22">
        <f t="shared" si="91"/>
        <v>0</v>
      </c>
      <c r="P472" s="22">
        <f t="shared" si="90"/>
        <v>0</v>
      </c>
      <c r="Q472" s="13"/>
    </row>
    <row r="473" spans="1:17" x14ac:dyDescent="0.25">
      <c r="A473" s="26" t="str">
        <f t="shared" si="83"/>
        <v/>
      </c>
      <c r="B473" s="27" t="str">
        <f t="shared" si="84"/>
        <v/>
      </c>
      <c r="C473" s="22">
        <f t="shared" si="85"/>
        <v>0</v>
      </c>
      <c r="D473" s="22">
        <f t="shared" si="86"/>
        <v>0</v>
      </c>
      <c r="E473" s="22">
        <f t="shared" si="93"/>
        <v>0</v>
      </c>
      <c r="F473" s="29">
        <f t="shared" si="92"/>
        <v>5000</v>
      </c>
      <c r="G473" s="23"/>
      <c r="H473" s="22">
        <f t="shared" si="94"/>
        <v>0</v>
      </c>
      <c r="I473" s="22">
        <f t="shared" si="87"/>
        <v>0</v>
      </c>
      <c r="J473" s="24"/>
      <c r="K473" s="40"/>
      <c r="L473" s="22">
        <f t="shared" si="88"/>
        <v>0</v>
      </c>
      <c r="M473" s="39">
        <f t="shared" si="82"/>
        <v>0</v>
      </c>
      <c r="N473" s="22">
        <f t="shared" si="89"/>
        <v>0</v>
      </c>
      <c r="O473" s="22">
        <f t="shared" si="91"/>
        <v>0</v>
      </c>
      <c r="P473" s="22">
        <f t="shared" si="90"/>
        <v>0</v>
      </c>
      <c r="Q473" s="13"/>
    </row>
    <row r="474" spans="1:17" x14ac:dyDescent="0.25">
      <c r="A474" s="26" t="str">
        <f t="shared" si="83"/>
        <v/>
      </c>
      <c r="B474" s="27" t="str">
        <f t="shared" si="84"/>
        <v/>
      </c>
      <c r="C474" s="22">
        <f t="shared" si="85"/>
        <v>0</v>
      </c>
      <c r="D474" s="22">
        <f t="shared" si="86"/>
        <v>0</v>
      </c>
      <c r="E474" s="22">
        <f t="shared" si="93"/>
        <v>0</v>
      </c>
      <c r="F474" s="29">
        <f t="shared" si="92"/>
        <v>5000</v>
      </c>
      <c r="G474" s="23"/>
      <c r="H474" s="22">
        <f t="shared" si="94"/>
        <v>0</v>
      </c>
      <c r="I474" s="22">
        <f t="shared" si="87"/>
        <v>0</v>
      </c>
      <c r="J474" s="24"/>
      <c r="K474" s="40"/>
      <c r="L474" s="22">
        <f t="shared" si="88"/>
        <v>0</v>
      </c>
      <c r="M474" s="39">
        <f t="shared" si="82"/>
        <v>0</v>
      </c>
      <c r="N474" s="22">
        <f t="shared" si="89"/>
        <v>0</v>
      </c>
      <c r="O474" s="22">
        <f t="shared" si="91"/>
        <v>0</v>
      </c>
      <c r="P474" s="22">
        <f t="shared" si="90"/>
        <v>0</v>
      </c>
      <c r="Q474" s="13"/>
    </row>
    <row r="475" spans="1:17" x14ac:dyDescent="0.25">
      <c r="A475" s="26" t="str">
        <f t="shared" si="83"/>
        <v/>
      </c>
      <c r="B475" s="27" t="str">
        <f t="shared" si="84"/>
        <v/>
      </c>
      <c r="C475" s="22">
        <f t="shared" si="85"/>
        <v>0</v>
      </c>
      <c r="D475" s="22">
        <f t="shared" si="86"/>
        <v>0</v>
      </c>
      <c r="E475" s="22">
        <f t="shared" si="93"/>
        <v>0</v>
      </c>
      <c r="F475" s="29">
        <f t="shared" si="92"/>
        <v>5000</v>
      </c>
      <c r="G475" s="23"/>
      <c r="H475" s="22">
        <f t="shared" si="94"/>
        <v>0</v>
      </c>
      <c r="I475" s="22">
        <f t="shared" si="87"/>
        <v>0</v>
      </c>
      <c r="J475" s="24"/>
      <c r="K475" s="40"/>
      <c r="L475" s="22">
        <f t="shared" si="88"/>
        <v>0</v>
      </c>
      <c r="M475" s="39">
        <f t="shared" si="82"/>
        <v>0</v>
      </c>
      <c r="N475" s="22">
        <f t="shared" si="89"/>
        <v>0</v>
      </c>
      <c r="O475" s="22">
        <f t="shared" si="91"/>
        <v>0</v>
      </c>
      <c r="P475" s="22">
        <f t="shared" si="90"/>
        <v>0</v>
      </c>
      <c r="Q475" s="13"/>
    </row>
    <row r="476" spans="1:17" x14ac:dyDescent="0.25">
      <c r="A476" s="26" t="str">
        <f t="shared" si="83"/>
        <v/>
      </c>
      <c r="B476" s="27" t="str">
        <f t="shared" si="84"/>
        <v/>
      </c>
      <c r="C476" s="22">
        <f t="shared" si="85"/>
        <v>0</v>
      </c>
      <c r="D476" s="22">
        <f t="shared" si="86"/>
        <v>0</v>
      </c>
      <c r="E476" s="22">
        <f t="shared" si="93"/>
        <v>0</v>
      </c>
      <c r="F476" s="29">
        <f t="shared" si="92"/>
        <v>5000</v>
      </c>
      <c r="G476" s="23"/>
      <c r="H476" s="22">
        <f t="shared" si="94"/>
        <v>0</v>
      </c>
      <c r="I476" s="22">
        <f t="shared" si="87"/>
        <v>0</v>
      </c>
      <c r="J476" s="24"/>
      <c r="K476" s="40"/>
      <c r="L476" s="22">
        <f t="shared" si="88"/>
        <v>0</v>
      </c>
      <c r="M476" s="39">
        <f t="shared" si="82"/>
        <v>0</v>
      </c>
      <c r="N476" s="22">
        <f t="shared" si="89"/>
        <v>0</v>
      </c>
      <c r="O476" s="22">
        <f t="shared" si="91"/>
        <v>0</v>
      </c>
      <c r="P476" s="22">
        <f t="shared" si="90"/>
        <v>0</v>
      </c>
      <c r="Q476" s="13"/>
    </row>
    <row r="477" spans="1:17" x14ac:dyDescent="0.25">
      <c r="A477" s="26" t="str">
        <f t="shared" si="83"/>
        <v/>
      </c>
      <c r="B477" s="27" t="str">
        <f t="shared" si="84"/>
        <v/>
      </c>
      <c r="C477" s="22">
        <f t="shared" si="85"/>
        <v>0</v>
      </c>
      <c r="D477" s="22">
        <f t="shared" si="86"/>
        <v>0</v>
      </c>
      <c r="E477" s="22">
        <f t="shared" si="93"/>
        <v>0</v>
      </c>
      <c r="F477" s="29">
        <f t="shared" si="92"/>
        <v>5000</v>
      </c>
      <c r="G477" s="23"/>
      <c r="H477" s="22">
        <f t="shared" si="94"/>
        <v>0</v>
      </c>
      <c r="I477" s="22">
        <f t="shared" si="87"/>
        <v>0</v>
      </c>
      <c r="J477" s="24"/>
      <c r="K477" s="40"/>
      <c r="L477" s="22">
        <f t="shared" si="88"/>
        <v>0</v>
      </c>
      <c r="M477" s="39">
        <f t="shared" si="82"/>
        <v>0</v>
      </c>
      <c r="N477" s="22">
        <f t="shared" si="89"/>
        <v>0</v>
      </c>
      <c r="O477" s="22">
        <f t="shared" si="91"/>
        <v>0</v>
      </c>
      <c r="P477" s="22">
        <f t="shared" si="90"/>
        <v>0</v>
      </c>
      <c r="Q477" s="13"/>
    </row>
    <row r="478" spans="1:17" x14ac:dyDescent="0.25">
      <c r="A478" s="26" t="str">
        <f t="shared" si="83"/>
        <v/>
      </c>
      <c r="B478" s="27" t="str">
        <f t="shared" si="84"/>
        <v/>
      </c>
      <c r="C478" s="22">
        <f t="shared" si="85"/>
        <v>0</v>
      </c>
      <c r="D478" s="22">
        <f t="shared" si="86"/>
        <v>0</v>
      </c>
      <c r="E478" s="22">
        <f t="shared" si="93"/>
        <v>0</v>
      </c>
      <c r="F478" s="29">
        <f t="shared" si="92"/>
        <v>5000</v>
      </c>
      <c r="G478" s="23"/>
      <c r="H478" s="22">
        <f t="shared" si="94"/>
        <v>0</v>
      </c>
      <c r="I478" s="22">
        <f t="shared" si="87"/>
        <v>0</v>
      </c>
      <c r="J478" s="24"/>
      <c r="K478" s="40"/>
      <c r="L478" s="22">
        <f t="shared" si="88"/>
        <v>0</v>
      </c>
      <c r="M478" s="39">
        <f t="shared" si="82"/>
        <v>0</v>
      </c>
      <c r="N478" s="22">
        <f t="shared" si="89"/>
        <v>0</v>
      </c>
      <c r="O478" s="22">
        <f t="shared" si="91"/>
        <v>0</v>
      </c>
      <c r="P478" s="22">
        <f t="shared" si="90"/>
        <v>0</v>
      </c>
      <c r="Q478" s="13"/>
    </row>
    <row r="479" spans="1:17" x14ac:dyDescent="0.25">
      <c r="A479" s="26" t="str">
        <f t="shared" si="83"/>
        <v/>
      </c>
      <c r="B479" s="27" t="str">
        <f t="shared" si="84"/>
        <v/>
      </c>
      <c r="C479" s="22">
        <f t="shared" si="85"/>
        <v>0</v>
      </c>
      <c r="D479" s="22">
        <f t="shared" si="86"/>
        <v>0</v>
      </c>
      <c r="E479" s="22">
        <f t="shared" si="93"/>
        <v>0</v>
      </c>
      <c r="F479" s="29">
        <f t="shared" si="92"/>
        <v>5000</v>
      </c>
      <c r="G479" s="23"/>
      <c r="H479" s="22">
        <f t="shared" si="94"/>
        <v>0</v>
      </c>
      <c r="I479" s="22">
        <f t="shared" si="87"/>
        <v>0</v>
      </c>
      <c r="J479" s="24"/>
      <c r="K479" s="40"/>
      <c r="L479" s="22">
        <f t="shared" si="88"/>
        <v>0</v>
      </c>
      <c r="M479" s="39">
        <f t="shared" si="82"/>
        <v>0</v>
      </c>
      <c r="N479" s="22">
        <f t="shared" si="89"/>
        <v>0</v>
      </c>
      <c r="O479" s="22">
        <f t="shared" si="91"/>
        <v>0</v>
      </c>
      <c r="P479" s="22">
        <f t="shared" si="90"/>
        <v>0</v>
      </c>
      <c r="Q479" s="13"/>
    </row>
    <row r="480" spans="1:17" x14ac:dyDescent="0.25">
      <c r="A480" s="26" t="str">
        <f t="shared" si="83"/>
        <v/>
      </c>
      <c r="B480" s="27" t="str">
        <f t="shared" si="84"/>
        <v/>
      </c>
      <c r="C480" s="22">
        <f t="shared" si="85"/>
        <v>0</v>
      </c>
      <c r="D480" s="22">
        <f t="shared" si="86"/>
        <v>0</v>
      </c>
      <c r="E480" s="22">
        <f t="shared" si="93"/>
        <v>0</v>
      </c>
      <c r="F480" s="29">
        <f t="shared" si="92"/>
        <v>5000</v>
      </c>
      <c r="G480" s="23"/>
      <c r="H480" s="22">
        <f t="shared" si="94"/>
        <v>0</v>
      </c>
      <c r="I480" s="22">
        <f t="shared" si="87"/>
        <v>0</v>
      </c>
      <c r="J480" s="24"/>
      <c r="K480" s="40"/>
      <c r="L480" s="22">
        <f t="shared" si="88"/>
        <v>0</v>
      </c>
      <c r="M480" s="39">
        <f t="shared" si="82"/>
        <v>0</v>
      </c>
      <c r="N480" s="22">
        <f t="shared" si="89"/>
        <v>0</v>
      </c>
      <c r="O480" s="22">
        <f t="shared" si="91"/>
        <v>0</v>
      </c>
      <c r="P480" s="22">
        <f t="shared" si="90"/>
        <v>0</v>
      </c>
      <c r="Q480" s="13"/>
    </row>
    <row r="481" spans="1:17" x14ac:dyDescent="0.25">
      <c r="A481" s="26" t="str">
        <f t="shared" si="83"/>
        <v/>
      </c>
      <c r="B481" s="27" t="str">
        <f t="shared" si="84"/>
        <v/>
      </c>
      <c r="C481" s="22">
        <f t="shared" si="85"/>
        <v>0</v>
      </c>
      <c r="D481" s="22">
        <f t="shared" si="86"/>
        <v>0</v>
      </c>
      <c r="E481" s="22">
        <f t="shared" si="93"/>
        <v>0</v>
      </c>
      <c r="F481" s="29">
        <f t="shared" si="92"/>
        <v>5000</v>
      </c>
      <c r="G481" s="23"/>
      <c r="H481" s="22">
        <f t="shared" si="94"/>
        <v>0</v>
      </c>
      <c r="I481" s="22">
        <f t="shared" si="87"/>
        <v>0</v>
      </c>
      <c r="J481" s="24"/>
      <c r="K481" s="40"/>
      <c r="L481" s="22">
        <f t="shared" si="88"/>
        <v>0</v>
      </c>
      <c r="M481" s="39">
        <f t="shared" si="82"/>
        <v>0</v>
      </c>
      <c r="N481" s="22">
        <f t="shared" si="89"/>
        <v>0</v>
      </c>
      <c r="O481" s="22">
        <f t="shared" si="91"/>
        <v>0</v>
      </c>
      <c r="P481" s="22">
        <f t="shared" si="90"/>
        <v>0</v>
      </c>
      <c r="Q481" s="13"/>
    </row>
    <row r="482" spans="1:17" x14ac:dyDescent="0.25">
      <c r="A482" s="26" t="str">
        <f t="shared" si="83"/>
        <v/>
      </c>
      <c r="B482" s="27" t="str">
        <f t="shared" si="84"/>
        <v/>
      </c>
      <c r="C482" s="22">
        <f t="shared" si="85"/>
        <v>0</v>
      </c>
      <c r="D482" s="22">
        <f t="shared" si="86"/>
        <v>0</v>
      </c>
      <c r="E482" s="22">
        <f t="shared" si="93"/>
        <v>0</v>
      </c>
      <c r="F482" s="29">
        <f t="shared" si="92"/>
        <v>5000</v>
      </c>
      <c r="G482" s="23"/>
      <c r="H482" s="22">
        <f t="shared" si="94"/>
        <v>0</v>
      </c>
      <c r="I482" s="22">
        <f t="shared" si="87"/>
        <v>0</v>
      </c>
      <c r="J482" s="24"/>
      <c r="K482" s="40"/>
      <c r="L482" s="22">
        <f t="shared" si="88"/>
        <v>0</v>
      </c>
      <c r="M482" s="39">
        <f t="shared" si="82"/>
        <v>0</v>
      </c>
      <c r="N482" s="22">
        <f t="shared" si="89"/>
        <v>0</v>
      </c>
      <c r="O482" s="22">
        <f t="shared" si="91"/>
        <v>0</v>
      </c>
      <c r="P482" s="22">
        <f t="shared" si="90"/>
        <v>0</v>
      </c>
      <c r="Q482" s="13"/>
    </row>
    <row r="483" spans="1:17" x14ac:dyDescent="0.25">
      <c r="A483" s="26" t="str">
        <f t="shared" si="83"/>
        <v/>
      </c>
      <c r="B483" s="27" t="str">
        <f t="shared" si="84"/>
        <v/>
      </c>
      <c r="C483" s="22">
        <f t="shared" si="85"/>
        <v>0</v>
      </c>
      <c r="D483" s="22">
        <f t="shared" si="86"/>
        <v>0</v>
      </c>
      <c r="E483" s="22">
        <f t="shared" si="93"/>
        <v>0</v>
      </c>
      <c r="F483" s="29">
        <f t="shared" si="92"/>
        <v>5000</v>
      </c>
      <c r="G483" s="23"/>
      <c r="H483" s="22">
        <f t="shared" si="94"/>
        <v>0</v>
      </c>
      <c r="I483" s="22">
        <f t="shared" si="87"/>
        <v>0</v>
      </c>
      <c r="J483" s="24"/>
      <c r="K483" s="40"/>
      <c r="L483" s="22">
        <f t="shared" si="88"/>
        <v>0</v>
      </c>
      <c r="M483" s="39">
        <f t="shared" si="82"/>
        <v>0</v>
      </c>
      <c r="N483" s="22">
        <f t="shared" si="89"/>
        <v>0</v>
      </c>
      <c r="O483" s="22">
        <f t="shared" si="91"/>
        <v>0</v>
      </c>
      <c r="P483" s="22">
        <f t="shared" si="90"/>
        <v>0</v>
      </c>
      <c r="Q483" s="13"/>
    </row>
    <row r="484" spans="1:17" x14ac:dyDescent="0.25">
      <c r="A484" s="26" t="str">
        <f t="shared" si="83"/>
        <v/>
      </c>
      <c r="B484" s="27" t="str">
        <f t="shared" si="84"/>
        <v/>
      </c>
      <c r="C484" s="22">
        <f t="shared" si="85"/>
        <v>0</v>
      </c>
      <c r="D484" s="22">
        <f t="shared" si="86"/>
        <v>0</v>
      </c>
      <c r="E484" s="22">
        <f t="shared" si="93"/>
        <v>0</v>
      </c>
      <c r="F484" s="29">
        <f t="shared" si="92"/>
        <v>5000</v>
      </c>
      <c r="G484" s="23"/>
      <c r="H484" s="22">
        <f t="shared" si="94"/>
        <v>0</v>
      </c>
      <c r="I484" s="22">
        <f t="shared" si="87"/>
        <v>0</v>
      </c>
      <c r="J484" s="24"/>
      <c r="K484" s="40"/>
      <c r="L484" s="22">
        <f t="shared" si="88"/>
        <v>0</v>
      </c>
      <c r="M484" s="39">
        <f t="shared" si="82"/>
        <v>0</v>
      </c>
      <c r="N484" s="22">
        <f t="shared" si="89"/>
        <v>0</v>
      </c>
      <c r="O484" s="22">
        <f t="shared" si="91"/>
        <v>0</v>
      </c>
      <c r="P484" s="22">
        <f t="shared" si="90"/>
        <v>0</v>
      </c>
      <c r="Q484" s="13"/>
    </row>
    <row r="485" spans="1:17" x14ac:dyDescent="0.25">
      <c r="A485" s="26" t="str">
        <f t="shared" si="83"/>
        <v/>
      </c>
      <c r="B485" s="27" t="str">
        <f t="shared" si="84"/>
        <v/>
      </c>
      <c r="C485" s="22">
        <f t="shared" si="85"/>
        <v>0</v>
      </c>
      <c r="D485" s="22">
        <f t="shared" si="86"/>
        <v>0</v>
      </c>
      <c r="E485" s="22">
        <f t="shared" si="93"/>
        <v>0</v>
      </c>
      <c r="F485" s="29">
        <f t="shared" si="92"/>
        <v>5000</v>
      </c>
      <c r="G485" s="23"/>
      <c r="H485" s="22">
        <f t="shared" si="94"/>
        <v>0</v>
      </c>
      <c r="I485" s="22">
        <f t="shared" si="87"/>
        <v>0</v>
      </c>
      <c r="J485" s="24"/>
      <c r="K485" s="40"/>
      <c r="L485" s="22">
        <f t="shared" si="88"/>
        <v>0</v>
      </c>
      <c r="M485" s="39">
        <f t="shared" si="82"/>
        <v>0</v>
      </c>
      <c r="N485" s="22">
        <f t="shared" si="89"/>
        <v>0</v>
      </c>
      <c r="O485" s="22">
        <f t="shared" si="91"/>
        <v>0</v>
      </c>
      <c r="P485" s="22">
        <f t="shared" si="90"/>
        <v>0</v>
      </c>
      <c r="Q485" s="13"/>
    </row>
    <row r="486" spans="1:17" x14ac:dyDescent="0.25">
      <c r="A486" s="26" t="str">
        <f t="shared" si="83"/>
        <v/>
      </c>
      <c r="B486" s="27" t="str">
        <f t="shared" si="84"/>
        <v/>
      </c>
      <c r="C486" s="22">
        <f t="shared" si="85"/>
        <v>0</v>
      </c>
      <c r="D486" s="22">
        <f t="shared" si="86"/>
        <v>0</v>
      </c>
      <c r="E486" s="22">
        <f t="shared" si="93"/>
        <v>0</v>
      </c>
      <c r="F486" s="29">
        <f t="shared" si="92"/>
        <v>5000</v>
      </c>
      <c r="G486" s="23"/>
      <c r="H486" s="22">
        <f t="shared" si="94"/>
        <v>0</v>
      </c>
      <c r="I486" s="22">
        <f t="shared" si="87"/>
        <v>0</v>
      </c>
      <c r="J486" s="24"/>
      <c r="K486" s="40"/>
      <c r="L486" s="22">
        <f t="shared" si="88"/>
        <v>0</v>
      </c>
      <c r="M486" s="39">
        <f t="shared" si="82"/>
        <v>0</v>
      </c>
      <c r="N486" s="22">
        <f t="shared" si="89"/>
        <v>0</v>
      </c>
      <c r="O486" s="22">
        <f t="shared" si="91"/>
        <v>0</v>
      </c>
      <c r="P486" s="22">
        <f t="shared" si="90"/>
        <v>0</v>
      </c>
      <c r="Q486" s="13"/>
    </row>
    <row r="487" spans="1:17" x14ac:dyDescent="0.25">
      <c r="A487" s="26" t="str">
        <f t="shared" si="83"/>
        <v/>
      </c>
      <c r="B487" s="27" t="str">
        <f t="shared" si="84"/>
        <v/>
      </c>
      <c r="C487" s="22">
        <f t="shared" si="85"/>
        <v>0</v>
      </c>
      <c r="D487" s="22">
        <f t="shared" si="86"/>
        <v>0</v>
      </c>
      <c r="E487" s="22">
        <f t="shared" si="93"/>
        <v>0</v>
      </c>
      <c r="F487" s="29">
        <f t="shared" si="92"/>
        <v>5000</v>
      </c>
      <c r="G487" s="23"/>
      <c r="H487" s="22">
        <f t="shared" si="94"/>
        <v>0</v>
      </c>
      <c r="I487" s="22">
        <f t="shared" si="87"/>
        <v>0</v>
      </c>
      <c r="J487" s="24"/>
      <c r="K487" s="40"/>
      <c r="L487" s="22">
        <f t="shared" si="88"/>
        <v>0</v>
      </c>
      <c r="M487" s="39">
        <f t="shared" si="82"/>
        <v>0</v>
      </c>
      <c r="N487" s="22">
        <f t="shared" si="89"/>
        <v>0</v>
      </c>
      <c r="O487" s="22">
        <f t="shared" si="91"/>
        <v>0</v>
      </c>
      <c r="P487" s="22">
        <f t="shared" si="90"/>
        <v>0</v>
      </c>
      <c r="Q487" s="13"/>
    </row>
    <row r="488" spans="1:17" x14ac:dyDescent="0.25">
      <c r="A488" s="26" t="str">
        <f t="shared" si="83"/>
        <v/>
      </c>
      <c r="B488" s="27" t="str">
        <f t="shared" si="84"/>
        <v/>
      </c>
      <c r="C488" s="22">
        <f t="shared" si="85"/>
        <v>0</v>
      </c>
      <c r="D488" s="22">
        <f t="shared" si="86"/>
        <v>0</v>
      </c>
      <c r="E488" s="22">
        <f t="shared" si="93"/>
        <v>0</v>
      </c>
      <c r="F488" s="29">
        <f t="shared" si="92"/>
        <v>5000</v>
      </c>
      <c r="G488" s="23"/>
      <c r="H488" s="22">
        <f t="shared" si="94"/>
        <v>0</v>
      </c>
      <c r="I488" s="22">
        <f t="shared" si="87"/>
        <v>0</v>
      </c>
      <c r="J488" s="24"/>
      <c r="K488" s="40"/>
      <c r="L488" s="22">
        <f t="shared" si="88"/>
        <v>0</v>
      </c>
      <c r="M488" s="39">
        <f t="shared" si="82"/>
        <v>0</v>
      </c>
      <c r="N488" s="22">
        <f t="shared" si="89"/>
        <v>0</v>
      </c>
      <c r="O488" s="22">
        <f t="shared" si="91"/>
        <v>0</v>
      </c>
      <c r="P488" s="22">
        <f t="shared" si="90"/>
        <v>0</v>
      </c>
      <c r="Q488" s="13"/>
    </row>
    <row r="489" spans="1:17" x14ac:dyDescent="0.25">
      <c r="A489" s="26" t="str">
        <f t="shared" si="83"/>
        <v/>
      </c>
      <c r="B489" s="27" t="str">
        <f t="shared" si="84"/>
        <v/>
      </c>
      <c r="C489" s="22">
        <f t="shared" si="85"/>
        <v>0</v>
      </c>
      <c r="D489" s="22">
        <f t="shared" si="86"/>
        <v>0</v>
      </c>
      <c r="E489" s="22">
        <f t="shared" si="93"/>
        <v>0</v>
      </c>
      <c r="F489" s="29">
        <f t="shared" si="92"/>
        <v>5000</v>
      </c>
      <c r="G489" s="23"/>
      <c r="H489" s="22">
        <f t="shared" si="94"/>
        <v>0</v>
      </c>
      <c r="I489" s="22">
        <f t="shared" si="87"/>
        <v>0</v>
      </c>
      <c r="J489" s="24"/>
      <c r="K489" s="40"/>
      <c r="L489" s="22">
        <f t="shared" si="88"/>
        <v>0</v>
      </c>
      <c r="M489" s="39">
        <f t="shared" ref="M489:M552" si="95">IF(AND(H489&lt;=0,I489&lt;=0),0,SUM(H489:I489))</f>
        <v>0</v>
      </c>
      <c r="N489" s="22">
        <f t="shared" si="89"/>
        <v>0</v>
      </c>
      <c r="O489" s="22">
        <f t="shared" si="91"/>
        <v>0</v>
      </c>
      <c r="P489" s="22">
        <f t="shared" si="90"/>
        <v>0</v>
      </c>
      <c r="Q489" s="13"/>
    </row>
    <row r="490" spans="1:17" x14ac:dyDescent="0.25">
      <c r="A490" s="26" t="str">
        <f t="shared" si="83"/>
        <v/>
      </c>
      <c r="B490" s="27" t="str">
        <f t="shared" si="84"/>
        <v/>
      </c>
      <c r="C490" s="22">
        <f t="shared" si="85"/>
        <v>0</v>
      </c>
      <c r="D490" s="22">
        <f t="shared" si="86"/>
        <v>0</v>
      </c>
      <c r="E490" s="22">
        <f t="shared" si="93"/>
        <v>0</v>
      </c>
      <c r="F490" s="29">
        <f t="shared" si="92"/>
        <v>5000</v>
      </c>
      <c r="G490" s="23"/>
      <c r="H490" s="22">
        <f t="shared" si="94"/>
        <v>0</v>
      </c>
      <c r="I490" s="22">
        <f t="shared" si="87"/>
        <v>0</v>
      </c>
      <c r="J490" s="24"/>
      <c r="K490" s="40"/>
      <c r="L490" s="22">
        <f t="shared" si="88"/>
        <v>0</v>
      </c>
      <c r="M490" s="39">
        <f t="shared" si="95"/>
        <v>0</v>
      </c>
      <c r="N490" s="22">
        <f t="shared" si="89"/>
        <v>0</v>
      </c>
      <c r="O490" s="22">
        <f t="shared" si="91"/>
        <v>0</v>
      </c>
      <c r="P490" s="22">
        <f t="shared" si="90"/>
        <v>0</v>
      </c>
      <c r="Q490" s="13"/>
    </row>
    <row r="491" spans="1:17" x14ac:dyDescent="0.25">
      <c r="A491" s="26" t="str">
        <f t="shared" si="83"/>
        <v/>
      </c>
      <c r="B491" s="27" t="str">
        <f t="shared" si="84"/>
        <v/>
      </c>
      <c r="C491" s="22">
        <f t="shared" si="85"/>
        <v>0</v>
      </c>
      <c r="D491" s="22">
        <f t="shared" si="86"/>
        <v>0</v>
      </c>
      <c r="E491" s="22">
        <f t="shared" si="93"/>
        <v>0</v>
      </c>
      <c r="F491" s="29">
        <f t="shared" si="92"/>
        <v>5000</v>
      </c>
      <c r="G491" s="23"/>
      <c r="H491" s="22">
        <f t="shared" si="94"/>
        <v>0</v>
      </c>
      <c r="I491" s="22">
        <f t="shared" si="87"/>
        <v>0</v>
      </c>
      <c r="J491" s="24"/>
      <c r="K491" s="40"/>
      <c r="L491" s="22">
        <f t="shared" si="88"/>
        <v>0</v>
      </c>
      <c r="M491" s="39">
        <f t="shared" si="95"/>
        <v>0</v>
      </c>
      <c r="N491" s="22">
        <f t="shared" si="89"/>
        <v>0</v>
      </c>
      <c r="O491" s="22">
        <f t="shared" si="91"/>
        <v>0</v>
      </c>
      <c r="P491" s="22">
        <f t="shared" si="90"/>
        <v>0</v>
      </c>
      <c r="Q491" s="13"/>
    </row>
    <row r="492" spans="1:17" x14ac:dyDescent="0.25">
      <c r="A492" s="26" t="str">
        <f t="shared" si="83"/>
        <v/>
      </c>
      <c r="B492" s="27" t="str">
        <f t="shared" si="84"/>
        <v/>
      </c>
      <c r="C492" s="22">
        <f t="shared" si="85"/>
        <v>0</v>
      </c>
      <c r="D492" s="22">
        <f t="shared" si="86"/>
        <v>0</v>
      </c>
      <c r="E492" s="22">
        <f t="shared" si="93"/>
        <v>0</v>
      </c>
      <c r="F492" s="29">
        <f t="shared" si="92"/>
        <v>5000</v>
      </c>
      <c r="G492" s="23"/>
      <c r="H492" s="22">
        <f t="shared" si="94"/>
        <v>0</v>
      </c>
      <c r="I492" s="22">
        <f t="shared" si="87"/>
        <v>0</v>
      </c>
      <c r="J492" s="24"/>
      <c r="K492" s="40"/>
      <c r="L492" s="22">
        <f t="shared" si="88"/>
        <v>0</v>
      </c>
      <c r="M492" s="39">
        <f t="shared" si="95"/>
        <v>0</v>
      </c>
      <c r="N492" s="22">
        <f t="shared" si="89"/>
        <v>0</v>
      </c>
      <c r="O492" s="22">
        <f t="shared" si="91"/>
        <v>0</v>
      </c>
      <c r="P492" s="22">
        <f t="shared" si="90"/>
        <v>0</v>
      </c>
      <c r="Q492" s="13"/>
    </row>
    <row r="493" spans="1:17" x14ac:dyDescent="0.25">
      <c r="A493" s="26" t="str">
        <f t="shared" si="83"/>
        <v/>
      </c>
      <c r="B493" s="27" t="str">
        <f t="shared" si="84"/>
        <v/>
      </c>
      <c r="C493" s="22">
        <f t="shared" si="85"/>
        <v>0</v>
      </c>
      <c r="D493" s="22">
        <f t="shared" si="86"/>
        <v>0</v>
      </c>
      <c r="E493" s="22">
        <f t="shared" si="93"/>
        <v>0</v>
      </c>
      <c r="F493" s="29">
        <f t="shared" si="92"/>
        <v>5000</v>
      </c>
      <c r="G493" s="23"/>
      <c r="H493" s="22">
        <f t="shared" si="94"/>
        <v>0</v>
      </c>
      <c r="I493" s="22">
        <f t="shared" si="87"/>
        <v>0</v>
      </c>
      <c r="J493" s="24"/>
      <c r="K493" s="40"/>
      <c r="L493" s="22">
        <f t="shared" si="88"/>
        <v>0</v>
      </c>
      <c r="M493" s="39">
        <f t="shared" si="95"/>
        <v>0</v>
      </c>
      <c r="N493" s="22">
        <f t="shared" si="89"/>
        <v>0</v>
      </c>
      <c r="O493" s="22">
        <f t="shared" si="91"/>
        <v>0</v>
      </c>
      <c r="P493" s="22">
        <f t="shared" si="90"/>
        <v>0</v>
      </c>
      <c r="Q493" s="13"/>
    </row>
    <row r="494" spans="1:17" x14ac:dyDescent="0.25">
      <c r="A494" s="26" t="str">
        <f t="shared" si="83"/>
        <v/>
      </c>
      <c r="B494" s="27" t="str">
        <f t="shared" si="84"/>
        <v/>
      </c>
      <c r="C494" s="22">
        <f t="shared" si="85"/>
        <v>0</v>
      </c>
      <c r="D494" s="22">
        <f t="shared" si="86"/>
        <v>0</v>
      </c>
      <c r="E494" s="22">
        <f t="shared" si="93"/>
        <v>0</v>
      </c>
      <c r="F494" s="29">
        <f t="shared" si="92"/>
        <v>5000</v>
      </c>
      <c r="G494" s="23"/>
      <c r="H494" s="22">
        <f t="shared" si="94"/>
        <v>0</v>
      </c>
      <c r="I494" s="22">
        <f t="shared" si="87"/>
        <v>0</v>
      </c>
      <c r="J494" s="24"/>
      <c r="K494" s="40"/>
      <c r="L494" s="22">
        <f t="shared" si="88"/>
        <v>0</v>
      </c>
      <c r="M494" s="39">
        <f t="shared" si="95"/>
        <v>0</v>
      </c>
      <c r="N494" s="22">
        <f t="shared" si="89"/>
        <v>0</v>
      </c>
      <c r="O494" s="22">
        <f t="shared" si="91"/>
        <v>0</v>
      </c>
      <c r="P494" s="22">
        <f t="shared" si="90"/>
        <v>0</v>
      </c>
      <c r="Q494" s="13"/>
    </row>
    <row r="495" spans="1:17" x14ac:dyDescent="0.25">
      <c r="A495" s="26" t="str">
        <f t="shared" si="83"/>
        <v/>
      </c>
      <c r="B495" s="27" t="str">
        <f t="shared" si="84"/>
        <v/>
      </c>
      <c r="C495" s="22">
        <f t="shared" si="85"/>
        <v>0</v>
      </c>
      <c r="D495" s="22">
        <f t="shared" si="86"/>
        <v>0</v>
      </c>
      <c r="E495" s="22">
        <f t="shared" si="93"/>
        <v>0</v>
      </c>
      <c r="F495" s="29">
        <f t="shared" si="92"/>
        <v>5000</v>
      </c>
      <c r="G495" s="23"/>
      <c r="H495" s="22">
        <f t="shared" si="94"/>
        <v>0</v>
      </c>
      <c r="I495" s="22">
        <f t="shared" si="87"/>
        <v>0</v>
      </c>
      <c r="J495" s="24"/>
      <c r="K495" s="40"/>
      <c r="L495" s="22">
        <f t="shared" si="88"/>
        <v>0</v>
      </c>
      <c r="M495" s="39">
        <f t="shared" si="95"/>
        <v>0</v>
      </c>
      <c r="N495" s="22">
        <f t="shared" si="89"/>
        <v>0</v>
      </c>
      <c r="O495" s="22">
        <f t="shared" si="91"/>
        <v>0</v>
      </c>
      <c r="P495" s="22">
        <f t="shared" si="90"/>
        <v>0</v>
      </c>
      <c r="Q495" s="13"/>
    </row>
    <row r="496" spans="1:17" x14ac:dyDescent="0.25">
      <c r="A496" s="26" t="str">
        <f t="shared" si="83"/>
        <v/>
      </c>
      <c r="B496" s="27" t="str">
        <f t="shared" si="84"/>
        <v/>
      </c>
      <c r="C496" s="22">
        <f t="shared" si="85"/>
        <v>0</v>
      </c>
      <c r="D496" s="22">
        <f t="shared" si="86"/>
        <v>0</v>
      </c>
      <c r="E496" s="22">
        <f t="shared" si="93"/>
        <v>0</v>
      </c>
      <c r="F496" s="29">
        <f t="shared" si="92"/>
        <v>5000</v>
      </c>
      <c r="G496" s="23"/>
      <c r="H496" s="22">
        <f t="shared" si="94"/>
        <v>0</v>
      </c>
      <c r="I496" s="22">
        <f t="shared" si="87"/>
        <v>0</v>
      </c>
      <c r="J496" s="24"/>
      <c r="K496" s="40"/>
      <c r="L496" s="22">
        <f t="shared" si="88"/>
        <v>0</v>
      </c>
      <c r="M496" s="39">
        <f t="shared" si="95"/>
        <v>0</v>
      </c>
      <c r="N496" s="22">
        <f t="shared" si="89"/>
        <v>0</v>
      </c>
      <c r="O496" s="22">
        <f t="shared" si="91"/>
        <v>0</v>
      </c>
      <c r="P496" s="22">
        <f t="shared" si="90"/>
        <v>0</v>
      </c>
      <c r="Q496" s="13"/>
    </row>
    <row r="497" spans="1:17" x14ac:dyDescent="0.25">
      <c r="A497" s="26" t="str">
        <f t="shared" si="83"/>
        <v/>
      </c>
      <c r="B497" s="27" t="str">
        <f t="shared" si="84"/>
        <v/>
      </c>
      <c r="C497" s="22">
        <f t="shared" si="85"/>
        <v>0</v>
      </c>
      <c r="D497" s="22">
        <f t="shared" si="86"/>
        <v>0</v>
      </c>
      <c r="E497" s="22">
        <f t="shared" si="93"/>
        <v>0</v>
      </c>
      <c r="F497" s="29">
        <f t="shared" si="92"/>
        <v>5000</v>
      </c>
      <c r="G497" s="23"/>
      <c r="H497" s="22">
        <f t="shared" si="94"/>
        <v>0</v>
      </c>
      <c r="I497" s="22">
        <f t="shared" si="87"/>
        <v>0</v>
      </c>
      <c r="J497" s="24"/>
      <c r="K497" s="40"/>
      <c r="L497" s="22">
        <f t="shared" si="88"/>
        <v>0</v>
      </c>
      <c r="M497" s="39">
        <f t="shared" si="95"/>
        <v>0</v>
      </c>
      <c r="N497" s="22">
        <f t="shared" si="89"/>
        <v>0</v>
      </c>
      <c r="O497" s="22">
        <f t="shared" si="91"/>
        <v>0</v>
      </c>
      <c r="P497" s="22">
        <f t="shared" si="90"/>
        <v>0</v>
      </c>
      <c r="Q497" s="13"/>
    </row>
    <row r="498" spans="1:17" x14ac:dyDescent="0.25">
      <c r="A498" s="26" t="str">
        <f t="shared" si="83"/>
        <v/>
      </c>
      <c r="B498" s="27" t="str">
        <f t="shared" si="84"/>
        <v/>
      </c>
      <c r="C498" s="22">
        <f t="shared" si="85"/>
        <v>0</v>
      </c>
      <c r="D498" s="22">
        <f t="shared" si="86"/>
        <v>0</v>
      </c>
      <c r="E498" s="22">
        <f t="shared" si="93"/>
        <v>0</v>
      </c>
      <c r="F498" s="29">
        <f t="shared" si="92"/>
        <v>5000</v>
      </c>
      <c r="G498" s="23"/>
      <c r="H498" s="22">
        <f t="shared" si="94"/>
        <v>0</v>
      </c>
      <c r="I498" s="22">
        <f t="shared" si="87"/>
        <v>0</v>
      </c>
      <c r="J498" s="24"/>
      <c r="K498" s="40"/>
      <c r="L498" s="22">
        <f t="shared" si="88"/>
        <v>0</v>
      </c>
      <c r="M498" s="39">
        <f t="shared" si="95"/>
        <v>0</v>
      </c>
      <c r="N498" s="22">
        <f t="shared" si="89"/>
        <v>0</v>
      </c>
      <c r="O498" s="22">
        <f t="shared" si="91"/>
        <v>0</v>
      </c>
      <c r="P498" s="22">
        <f t="shared" si="90"/>
        <v>0</v>
      </c>
      <c r="Q498" s="13"/>
    </row>
    <row r="499" spans="1:17" x14ac:dyDescent="0.25">
      <c r="A499" s="26" t="str">
        <f t="shared" si="83"/>
        <v/>
      </c>
      <c r="B499" s="27" t="str">
        <f t="shared" si="84"/>
        <v/>
      </c>
      <c r="C499" s="22">
        <f t="shared" si="85"/>
        <v>0</v>
      </c>
      <c r="D499" s="22">
        <f t="shared" si="86"/>
        <v>0</v>
      </c>
      <c r="E499" s="22">
        <f t="shared" si="93"/>
        <v>0</v>
      </c>
      <c r="F499" s="29">
        <f t="shared" si="92"/>
        <v>5000</v>
      </c>
      <c r="G499" s="23"/>
      <c r="H499" s="22">
        <f t="shared" si="94"/>
        <v>0</v>
      </c>
      <c r="I499" s="22">
        <f t="shared" si="87"/>
        <v>0</v>
      </c>
      <c r="J499" s="24"/>
      <c r="K499" s="40"/>
      <c r="L499" s="22">
        <f t="shared" si="88"/>
        <v>0</v>
      </c>
      <c r="M499" s="39">
        <f t="shared" si="95"/>
        <v>0</v>
      </c>
      <c r="N499" s="22">
        <f t="shared" si="89"/>
        <v>0</v>
      </c>
      <c r="O499" s="22">
        <f t="shared" si="91"/>
        <v>0</v>
      </c>
      <c r="P499" s="22">
        <f t="shared" si="90"/>
        <v>0</v>
      </c>
      <c r="Q499" s="13"/>
    </row>
    <row r="500" spans="1:17" x14ac:dyDescent="0.25">
      <c r="A500" s="26" t="str">
        <f t="shared" si="83"/>
        <v/>
      </c>
      <c r="B500" s="27" t="str">
        <f t="shared" si="84"/>
        <v/>
      </c>
      <c r="C500" s="22">
        <f t="shared" si="85"/>
        <v>0</v>
      </c>
      <c r="D500" s="22">
        <f t="shared" si="86"/>
        <v>0</v>
      </c>
      <c r="E500" s="22">
        <f t="shared" si="93"/>
        <v>0</v>
      </c>
      <c r="F500" s="29">
        <f t="shared" si="92"/>
        <v>5000</v>
      </c>
      <c r="G500" s="23"/>
      <c r="H500" s="22">
        <f t="shared" si="94"/>
        <v>0</v>
      </c>
      <c r="I500" s="22">
        <f t="shared" si="87"/>
        <v>0</v>
      </c>
      <c r="J500" s="24"/>
      <c r="K500" s="40"/>
      <c r="L500" s="22">
        <f t="shared" si="88"/>
        <v>0</v>
      </c>
      <c r="M500" s="39">
        <f t="shared" si="95"/>
        <v>0</v>
      </c>
      <c r="N500" s="22">
        <f t="shared" si="89"/>
        <v>0</v>
      </c>
      <c r="O500" s="22">
        <f t="shared" si="91"/>
        <v>0</v>
      </c>
      <c r="P500" s="22">
        <f t="shared" si="90"/>
        <v>0</v>
      </c>
      <c r="Q500" s="13"/>
    </row>
    <row r="501" spans="1:17" x14ac:dyDescent="0.25">
      <c r="A501" s="26" t="str">
        <f t="shared" si="83"/>
        <v/>
      </c>
      <c r="B501" s="27" t="str">
        <f t="shared" si="84"/>
        <v/>
      </c>
      <c r="C501" s="22">
        <f t="shared" si="85"/>
        <v>0</v>
      </c>
      <c r="D501" s="22">
        <f t="shared" si="86"/>
        <v>0</v>
      </c>
      <c r="E501" s="22">
        <f t="shared" si="93"/>
        <v>0</v>
      </c>
      <c r="F501" s="29">
        <f t="shared" si="92"/>
        <v>5000</v>
      </c>
      <c r="G501" s="23"/>
      <c r="H501" s="22">
        <f t="shared" si="94"/>
        <v>0</v>
      </c>
      <c r="I501" s="22">
        <f t="shared" si="87"/>
        <v>0</v>
      </c>
      <c r="J501" s="24"/>
      <c r="K501" s="40"/>
      <c r="L501" s="22">
        <f t="shared" si="88"/>
        <v>0</v>
      </c>
      <c r="M501" s="39">
        <f t="shared" si="95"/>
        <v>0</v>
      </c>
      <c r="N501" s="22">
        <f t="shared" si="89"/>
        <v>0</v>
      </c>
      <c r="O501" s="22">
        <f t="shared" si="91"/>
        <v>0</v>
      </c>
      <c r="P501" s="22">
        <f t="shared" si="90"/>
        <v>0</v>
      </c>
      <c r="Q501" s="13"/>
    </row>
    <row r="502" spans="1:17" x14ac:dyDescent="0.25">
      <c r="A502" s="26" t="str">
        <f t="shared" si="83"/>
        <v/>
      </c>
      <c r="B502" s="27" t="str">
        <f t="shared" si="84"/>
        <v/>
      </c>
      <c r="C502" s="22">
        <f t="shared" si="85"/>
        <v>0</v>
      </c>
      <c r="D502" s="22">
        <f t="shared" si="86"/>
        <v>0</v>
      </c>
      <c r="E502" s="22">
        <f t="shared" si="93"/>
        <v>0</v>
      </c>
      <c r="F502" s="29">
        <f t="shared" si="92"/>
        <v>5000</v>
      </c>
      <c r="G502" s="23"/>
      <c r="H502" s="22">
        <f t="shared" si="94"/>
        <v>0</v>
      </c>
      <c r="I502" s="22">
        <f t="shared" si="87"/>
        <v>0</v>
      </c>
      <c r="J502" s="24"/>
      <c r="K502" s="40"/>
      <c r="L502" s="22">
        <f t="shared" si="88"/>
        <v>0</v>
      </c>
      <c r="M502" s="39">
        <f t="shared" si="95"/>
        <v>0</v>
      </c>
      <c r="N502" s="22">
        <f t="shared" si="89"/>
        <v>0</v>
      </c>
      <c r="O502" s="22">
        <f t="shared" si="91"/>
        <v>0</v>
      </c>
      <c r="P502" s="22">
        <f t="shared" si="90"/>
        <v>0</v>
      </c>
      <c r="Q502" s="13"/>
    </row>
    <row r="503" spans="1:17" x14ac:dyDescent="0.25">
      <c r="A503" s="26" t="str">
        <f t="shared" si="83"/>
        <v/>
      </c>
      <c r="B503" s="27" t="str">
        <f t="shared" si="84"/>
        <v/>
      </c>
      <c r="C503" s="22">
        <f t="shared" si="85"/>
        <v>0</v>
      </c>
      <c r="D503" s="22">
        <f t="shared" si="86"/>
        <v>0</v>
      </c>
      <c r="E503" s="22">
        <f t="shared" si="93"/>
        <v>0</v>
      </c>
      <c r="F503" s="29">
        <f t="shared" si="92"/>
        <v>5000</v>
      </c>
      <c r="G503" s="23"/>
      <c r="H503" s="22">
        <f t="shared" si="94"/>
        <v>0</v>
      </c>
      <c r="I503" s="22">
        <f t="shared" si="87"/>
        <v>0</v>
      </c>
      <c r="J503" s="24"/>
      <c r="K503" s="40"/>
      <c r="L503" s="22">
        <f t="shared" si="88"/>
        <v>0</v>
      </c>
      <c r="M503" s="39">
        <f t="shared" si="95"/>
        <v>0</v>
      </c>
      <c r="N503" s="22">
        <f t="shared" si="89"/>
        <v>0</v>
      </c>
      <c r="O503" s="22">
        <f t="shared" si="91"/>
        <v>0</v>
      </c>
      <c r="P503" s="22">
        <f t="shared" si="90"/>
        <v>0</v>
      </c>
      <c r="Q503" s="13"/>
    </row>
    <row r="504" spans="1:17" x14ac:dyDescent="0.25">
      <c r="A504" s="26" t="str">
        <f t="shared" si="83"/>
        <v/>
      </c>
      <c r="B504" s="27" t="str">
        <f t="shared" si="84"/>
        <v/>
      </c>
      <c r="C504" s="22">
        <f t="shared" si="85"/>
        <v>0</v>
      </c>
      <c r="D504" s="22">
        <f t="shared" si="86"/>
        <v>0</v>
      </c>
      <c r="E504" s="22">
        <f t="shared" si="93"/>
        <v>0</v>
      </c>
      <c r="F504" s="29">
        <f t="shared" si="92"/>
        <v>5000</v>
      </c>
      <c r="G504" s="23"/>
      <c r="H504" s="22">
        <f t="shared" si="94"/>
        <v>0</v>
      </c>
      <c r="I504" s="22">
        <f t="shared" si="87"/>
        <v>0</v>
      </c>
      <c r="J504" s="24"/>
      <c r="K504" s="40"/>
      <c r="L504" s="22">
        <f t="shared" si="88"/>
        <v>0</v>
      </c>
      <c r="M504" s="39">
        <f t="shared" si="95"/>
        <v>0</v>
      </c>
      <c r="N504" s="22">
        <f t="shared" si="89"/>
        <v>0</v>
      </c>
      <c r="O504" s="22">
        <f t="shared" si="91"/>
        <v>0</v>
      </c>
      <c r="P504" s="22">
        <f t="shared" si="90"/>
        <v>0</v>
      </c>
      <c r="Q504" s="13"/>
    </row>
    <row r="505" spans="1:17" x14ac:dyDescent="0.25">
      <c r="A505" s="26" t="str">
        <f t="shared" si="83"/>
        <v/>
      </c>
      <c r="B505" s="27" t="str">
        <f t="shared" si="84"/>
        <v/>
      </c>
      <c r="C505" s="22">
        <f t="shared" si="85"/>
        <v>0</v>
      </c>
      <c r="D505" s="22">
        <f t="shared" si="86"/>
        <v>0</v>
      </c>
      <c r="E505" s="22">
        <f t="shared" si="93"/>
        <v>0</v>
      </c>
      <c r="F505" s="29">
        <f t="shared" si="92"/>
        <v>5000</v>
      </c>
      <c r="G505" s="23"/>
      <c r="H505" s="22">
        <f t="shared" si="94"/>
        <v>0</v>
      </c>
      <c r="I505" s="22">
        <f t="shared" si="87"/>
        <v>0</v>
      </c>
      <c r="J505" s="24"/>
      <c r="K505" s="40"/>
      <c r="L505" s="22">
        <f t="shared" si="88"/>
        <v>0</v>
      </c>
      <c r="M505" s="39">
        <f t="shared" si="95"/>
        <v>0</v>
      </c>
      <c r="N505" s="22">
        <f t="shared" si="89"/>
        <v>0</v>
      </c>
      <c r="O505" s="22">
        <f t="shared" si="91"/>
        <v>0</v>
      </c>
      <c r="P505" s="22">
        <f t="shared" si="90"/>
        <v>0</v>
      </c>
      <c r="Q505" s="13"/>
    </row>
    <row r="506" spans="1:17" x14ac:dyDescent="0.25">
      <c r="A506" s="26" t="str">
        <f t="shared" ref="A506:A569" si="96">IF(((E505+H505+I505)-P505)&gt;0.01,A505+1,"")</f>
        <v/>
      </c>
      <c r="B506" s="27" t="str">
        <f t="shared" ref="B506:B569" si="97">IF(((E505+H505+I505)-P505)&gt;0.01,IF(ISBLANK($D$8),"",DATE(YEAR($D$8),MONTH($D$8)+(ROW(B506)-ROW($B$57)),DAY($D$8))),"")</f>
        <v/>
      </c>
      <c r="C506" s="22">
        <f t="shared" ref="C506:C569" si="98">IF(C505+IF(PPI=TRUE,O505,0)-IF(L505="",0,(P505-M505)*(1-$D$22))&lt;0,0,C505+IF(PPI=TRUE,O505,0)-IF(L505="",0,(P505-M505)*(1-$D$22)))</f>
        <v>0</v>
      </c>
      <c r="D506" s="22">
        <f t="shared" ref="D506:D569" si="99">D505-IF(L505="",0,(P505-M505)*$D$22)+IF(C505+IF(PPI=TRUE,O505,0)-IF(L505="",0,(P505-M505)*(1-$D$22))&lt;0,C505+IF(PPI=TRUE,O505,0)-IF(L505="",0,(P505-M505)*(1-$D$22)),0)</f>
        <v>0</v>
      </c>
      <c r="E506" s="22">
        <f t="shared" si="93"/>
        <v>0</v>
      </c>
      <c r="F506" s="29">
        <f t="shared" si="92"/>
        <v>5000</v>
      </c>
      <c r="G506" s="23"/>
      <c r="H506" s="22">
        <f t="shared" si="94"/>
        <v>0</v>
      </c>
      <c r="I506" s="22">
        <f t="shared" ref="I506:I569" si="100">IF(D506&lt;0,"",IF(ISBLANK($D$14),"",D506*($D$20/12)))</f>
        <v>0</v>
      </c>
      <c r="J506" s="24"/>
      <c r="K506" s="40"/>
      <c r="L506" s="22">
        <f t="shared" ref="L506:L569" si="101">IF(E506&gt;0,P506-M506-IF(PPI=TRUE,0,O506),0)</f>
        <v>0</v>
      </c>
      <c r="M506" s="39">
        <f t="shared" si="95"/>
        <v>0</v>
      </c>
      <c r="N506" s="22">
        <f t="shared" ref="N506:N569" si="102">IF(E506&gt;=0.01,IF(Pay=1,0,IF(ISBLANK($D$28),0,IF(E506&lt;$D$28+E506*$D$24,E506-E506*$D$24,$D$28))),0)</f>
        <v>0</v>
      </c>
      <c r="O506" s="22">
        <f t="shared" si="91"/>
        <v>0</v>
      </c>
      <c r="P506" s="22">
        <f t="shared" ref="P506:P569" si="103">IF(E506&gt;0,SUM(IF(E506&lt;$D$30,E506+M506,IF(Minimum+IF(Pay=1,0,M506)+IF(PPI=TRUE,0,O506)+N506&gt;$D$30,SUM(Minimum,IF(Pay=1,0,M506),N506,IF(PPI=TRUE,0,O506)),$D$30))),0)</f>
        <v>0</v>
      </c>
      <c r="Q506" s="13"/>
    </row>
    <row r="507" spans="1:17" x14ac:dyDescent="0.25">
      <c r="A507" s="26" t="str">
        <f t="shared" si="96"/>
        <v/>
      </c>
      <c r="B507" s="27" t="str">
        <f t="shared" si="97"/>
        <v/>
      </c>
      <c r="C507" s="22">
        <f t="shared" si="98"/>
        <v>0</v>
      </c>
      <c r="D507" s="22">
        <f t="shared" si="99"/>
        <v>0</v>
      </c>
      <c r="E507" s="22">
        <f t="shared" si="93"/>
        <v>0</v>
      </c>
      <c r="F507" s="29">
        <f t="shared" si="92"/>
        <v>5000</v>
      </c>
      <c r="G507" s="23"/>
      <c r="H507" s="22">
        <f t="shared" si="94"/>
        <v>0</v>
      </c>
      <c r="I507" s="22">
        <f t="shared" si="100"/>
        <v>0</v>
      </c>
      <c r="J507" s="24"/>
      <c r="K507" s="40"/>
      <c r="L507" s="22">
        <f t="shared" si="101"/>
        <v>0</v>
      </c>
      <c r="M507" s="39">
        <f t="shared" si="95"/>
        <v>0</v>
      </c>
      <c r="N507" s="22">
        <f t="shared" si="102"/>
        <v>0</v>
      </c>
      <c r="O507" s="22">
        <f t="shared" ref="O507:O570" si="104">IF(E507&gt;=0.01,IF(ISBLANK($D$32),0,E507*$D$32),0)</f>
        <v>0</v>
      </c>
      <c r="P507" s="22">
        <f t="shared" si="103"/>
        <v>0</v>
      </c>
      <c r="Q507" s="13"/>
    </row>
    <row r="508" spans="1:17" x14ac:dyDescent="0.25">
      <c r="A508" s="26" t="str">
        <f t="shared" si="96"/>
        <v/>
      </c>
      <c r="B508" s="27" t="str">
        <f t="shared" si="97"/>
        <v/>
      </c>
      <c r="C508" s="22">
        <f t="shared" si="98"/>
        <v>0</v>
      </c>
      <c r="D508" s="22">
        <f t="shared" si="99"/>
        <v>0</v>
      </c>
      <c r="E508" s="22">
        <f t="shared" si="93"/>
        <v>0</v>
      </c>
      <c r="F508" s="29">
        <f t="shared" si="92"/>
        <v>5000</v>
      </c>
      <c r="G508" s="23"/>
      <c r="H508" s="22">
        <f t="shared" si="94"/>
        <v>0</v>
      </c>
      <c r="I508" s="22">
        <f t="shared" si="100"/>
        <v>0</v>
      </c>
      <c r="J508" s="24"/>
      <c r="K508" s="40"/>
      <c r="L508" s="22">
        <f t="shared" si="101"/>
        <v>0</v>
      </c>
      <c r="M508" s="39">
        <f t="shared" si="95"/>
        <v>0</v>
      </c>
      <c r="N508" s="22">
        <f t="shared" si="102"/>
        <v>0</v>
      </c>
      <c r="O508" s="22">
        <f t="shared" si="104"/>
        <v>0</v>
      </c>
      <c r="P508" s="22">
        <f t="shared" si="103"/>
        <v>0</v>
      </c>
      <c r="Q508" s="13"/>
    </row>
    <row r="509" spans="1:17" x14ac:dyDescent="0.25">
      <c r="A509" s="26" t="str">
        <f t="shared" si="96"/>
        <v/>
      </c>
      <c r="B509" s="27" t="str">
        <f t="shared" si="97"/>
        <v/>
      </c>
      <c r="C509" s="22">
        <f t="shared" si="98"/>
        <v>0</v>
      </c>
      <c r="D509" s="22">
        <f t="shared" si="99"/>
        <v>0</v>
      </c>
      <c r="E509" s="22">
        <f t="shared" si="93"/>
        <v>0</v>
      </c>
      <c r="F509" s="29">
        <f t="shared" ref="F509:F572" si="105">IF(ISBLANK($D$10),"",$D$10-E509)</f>
        <v>5000</v>
      </c>
      <c r="G509" s="23"/>
      <c r="H509" s="22">
        <f t="shared" si="94"/>
        <v>0</v>
      </c>
      <c r="I509" s="22">
        <f t="shared" si="100"/>
        <v>0</v>
      </c>
      <c r="J509" s="24"/>
      <c r="K509" s="40"/>
      <c r="L509" s="22">
        <f t="shared" si="101"/>
        <v>0</v>
      </c>
      <c r="M509" s="39">
        <f t="shared" si="95"/>
        <v>0</v>
      </c>
      <c r="N509" s="22">
        <f t="shared" si="102"/>
        <v>0</v>
      </c>
      <c r="O509" s="22">
        <f t="shared" si="104"/>
        <v>0</v>
      </c>
      <c r="P509" s="22">
        <f t="shared" si="103"/>
        <v>0</v>
      </c>
      <c r="Q509" s="13"/>
    </row>
    <row r="510" spans="1:17" x14ac:dyDescent="0.25">
      <c r="A510" s="26" t="str">
        <f t="shared" si="96"/>
        <v/>
      </c>
      <c r="B510" s="27" t="str">
        <f t="shared" si="97"/>
        <v/>
      </c>
      <c r="C510" s="22">
        <f t="shared" si="98"/>
        <v>0</v>
      </c>
      <c r="D510" s="22">
        <f t="shared" si="99"/>
        <v>0</v>
      </c>
      <c r="E510" s="22">
        <f t="shared" si="93"/>
        <v>0</v>
      </c>
      <c r="F510" s="29">
        <f t="shared" si="105"/>
        <v>5000</v>
      </c>
      <c r="G510" s="23"/>
      <c r="H510" s="22">
        <f t="shared" si="94"/>
        <v>0</v>
      </c>
      <c r="I510" s="22">
        <f t="shared" si="100"/>
        <v>0</v>
      </c>
      <c r="J510" s="24"/>
      <c r="K510" s="40"/>
      <c r="L510" s="22">
        <f t="shared" si="101"/>
        <v>0</v>
      </c>
      <c r="M510" s="39">
        <f t="shared" si="95"/>
        <v>0</v>
      </c>
      <c r="N510" s="22">
        <f t="shared" si="102"/>
        <v>0</v>
      </c>
      <c r="O510" s="22">
        <f t="shared" si="104"/>
        <v>0</v>
      </c>
      <c r="P510" s="22">
        <f t="shared" si="103"/>
        <v>0</v>
      </c>
      <c r="Q510" s="13"/>
    </row>
    <row r="511" spans="1:17" x14ac:dyDescent="0.25">
      <c r="A511" s="26" t="str">
        <f t="shared" si="96"/>
        <v/>
      </c>
      <c r="B511" s="27" t="str">
        <f t="shared" si="97"/>
        <v/>
      </c>
      <c r="C511" s="22">
        <f t="shared" si="98"/>
        <v>0</v>
      </c>
      <c r="D511" s="22">
        <f t="shared" si="99"/>
        <v>0</v>
      </c>
      <c r="E511" s="22">
        <f t="shared" si="93"/>
        <v>0</v>
      </c>
      <c r="F511" s="29">
        <f t="shared" si="105"/>
        <v>5000</v>
      </c>
      <c r="G511" s="23"/>
      <c r="H511" s="22">
        <f t="shared" si="94"/>
        <v>0</v>
      </c>
      <c r="I511" s="22">
        <f t="shared" si="100"/>
        <v>0</v>
      </c>
      <c r="J511" s="24"/>
      <c r="K511" s="40"/>
      <c r="L511" s="22">
        <f t="shared" si="101"/>
        <v>0</v>
      </c>
      <c r="M511" s="39">
        <f t="shared" si="95"/>
        <v>0</v>
      </c>
      <c r="N511" s="22">
        <f t="shared" si="102"/>
        <v>0</v>
      </c>
      <c r="O511" s="22">
        <f t="shared" si="104"/>
        <v>0</v>
      </c>
      <c r="P511" s="22">
        <f t="shared" si="103"/>
        <v>0</v>
      </c>
      <c r="Q511" s="13"/>
    </row>
    <row r="512" spans="1:17" x14ac:dyDescent="0.25">
      <c r="A512" s="26" t="str">
        <f t="shared" si="96"/>
        <v/>
      </c>
      <c r="B512" s="27" t="str">
        <f t="shared" si="97"/>
        <v/>
      </c>
      <c r="C512" s="22">
        <f t="shared" si="98"/>
        <v>0</v>
      </c>
      <c r="D512" s="22">
        <f t="shared" si="99"/>
        <v>0</v>
      </c>
      <c r="E512" s="22">
        <f t="shared" si="93"/>
        <v>0</v>
      </c>
      <c r="F512" s="29">
        <f t="shared" si="105"/>
        <v>5000</v>
      </c>
      <c r="G512" s="23"/>
      <c r="H512" s="22">
        <f t="shared" si="94"/>
        <v>0</v>
      </c>
      <c r="I512" s="22">
        <f t="shared" si="100"/>
        <v>0</v>
      </c>
      <c r="J512" s="24"/>
      <c r="K512" s="40"/>
      <c r="L512" s="22">
        <f t="shared" si="101"/>
        <v>0</v>
      </c>
      <c r="M512" s="39">
        <f t="shared" si="95"/>
        <v>0</v>
      </c>
      <c r="N512" s="22">
        <f t="shared" si="102"/>
        <v>0</v>
      </c>
      <c r="O512" s="22">
        <f t="shared" si="104"/>
        <v>0</v>
      </c>
      <c r="P512" s="22">
        <f t="shared" si="103"/>
        <v>0</v>
      </c>
      <c r="Q512" s="13"/>
    </row>
    <row r="513" spans="1:17" x14ac:dyDescent="0.25">
      <c r="A513" s="26" t="str">
        <f t="shared" si="96"/>
        <v/>
      </c>
      <c r="B513" s="27" t="str">
        <f t="shared" si="97"/>
        <v/>
      </c>
      <c r="C513" s="22">
        <f t="shared" si="98"/>
        <v>0</v>
      </c>
      <c r="D513" s="22">
        <f t="shared" si="99"/>
        <v>0</v>
      </c>
      <c r="E513" s="22">
        <f t="shared" ref="E513:E519" si="106">IF(C513&lt;0,"",SUM(C513:D513))</f>
        <v>0</v>
      </c>
      <c r="F513" s="29">
        <f t="shared" si="105"/>
        <v>5000</v>
      </c>
      <c r="G513" s="23"/>
      <c r="H513" s="22">
        <f t="shared" si="94"/>
        <v>0</v>
      </c>
      <c r="I513" s="22">
        <f t="shared" si="100"/>
        <v>0</v>
      </c>
      <c r="J513" s="24"/>
      <c r="K513" s="40"/>
      <c r="L513" s="22">
        <f t="shared" si="101"/>
        <v>0</v>
      </c>
      <c r="M513" s="39">
        <f t="shared" si="95"/>
        <v>0</v>
      </c>
      <c r="N513" s="22">
        <f t="shared" si="102"/>
        <v>0</v>
      </c>
      <c r="O513" s="22">
        <f t="shared" si="104"/>
        <v>0</v>
      </c>
      <c r="P513" s="22">
        <f t="shared" si="103"/>
        <v>0</v>
      </c>
      <c r="Q513" s="13"/>
    </row>
    <row r="514" spans="1:17" x14ac:dyDescent="0.25">
      <c r="A514" s="26" t="str">
        <f t="shared" si="96"/>
        <v/>
      </c>
      <c r="B514" s="27" t="str">
        <f t="shared" si="97"/>
        <v/>
      </c>
      <c r="C514" s="22">
        <f t="shared" si="98"/>
        <v>0</v>
      </c>
      <c r="D514" s="22">
        <f t="shared" si="99"/>
        <v>0</v>
      </c>
      <c r="E514" s="22">
        <f t="shared" si="106"/>
        <v>0</v>
      </c>
      <c r="F514" s="29">
        <f t="shared" si="105"/>
        <v>5000</v>
      </c>
      <c r="G514" s="23"/>
      <c r="H514" s="22">
        <f t="shared" si="94"/>
        <v>0</v>
      </c>
      <c r="I514" s="22">
        <f t="shared" si="100"/>
        <v>0</v>
      </c>
      <c r="J514" s="24"/>
      <c r="K514" s="40"/>
      <c r="L514" s="22">
        <f t="shared" si="101"/>
        <v>0</v>
      </c>
      <c r="M514" s="39">
        <f t="shared" si="95"/>
        <v>0</v>
      </c>
      <c r="N514" s="22">
        <f t="shared" si="102"/>
        <v>0</v>
      </c>
      <c r="O514" s="22">
        <f t="shared" si="104"/>
        <v>0</v>
      </c>
      <c r="P514" s="22">
        <f t="shared" si="103"/>
        <v>0</v>
      </c>
      <c r="Q514" s="13"/>
    </row>
    <row r="515" spans="1:17" x14ac:dyDescent="0.25">
      <c r="A515" s="26" t="str">
        <f t="shared" si="96"/>
        <v/>
      </c>
      <c r="B515" s="27" t="str">
        <f t="shared" si="97"/>
        <v/>
      </c>
      <c r="C515" s="22">
        <f t="shared" si="98"/>
        <v>0</v>
      </c>
      <c r="D515" s="22">
        <f t="shared" si="99"/>
        <v>0</v>
      </c>
      <c r="E515" s="22">
        <f t="shared" si="106"/>
        <v>0</v>
      </c>
      <c r="F515" s="29">
        <f t="shared" si="105"/>
        <v>5000</v>
      </c>
      <c r="G515" s="23"/>
      <c r="H515" s="22">
        <f t="shared" si="94"/>
        <v>0</v>
      </c>
      <c r="I515" s="22">
        <f t="shared" si="100"/>
        <v>0</v>
      </c>
      <c r="J515" s="24"/>
      <c r="K515" s="40"/>
      <c r="L515" s="22">
        <f t="shared" si="101"/>
        <v>0</v>
      </c>
      <c r="M515" s="39">
        <f t="shared" si="95"/>
        <v>0</v>
      </c>
      <c r="N515" s="22">
        <f t="shared" si="102"/>
        <v>0</v>
      </c>
      <c r="O515" s="22">
        <f t="shared" si="104"/>
        <v>0</v>
      </c>
      <c r="P515" s="22">
        <f t="shared" si="103"/>
        <v>0</v>
      </c>
      <c r="Q515" s="13"/>
    </row>
    <row r="516" spans="1:17" x14ac:dyDescent="0.25">
      <c r="A516" s="26" t="str">
        <f t="shared" si="96"/>
        <v/>
      </c>
      <c r="B516" s="27" t="str">
        <f t="shared" si="97"/>
        <v/>
      </c>
      <c r="C516" s="22">
        <f t="shared" si="98"/>
        <v>0</v>
      </c>
      <c r="D516" s="22">
        <f t="shared" si="99"/>
        <v>0</v>
      </c>
      <c r="E516" s="22">
        <f t="shared" si="106"/>
        <v>0</v>
      </c>
      <c r="F516" s="29">
        <f t="shared" si="105"/>
        <v>5000</v>
      </c>
      <c r="G516" s="23"/>
      <c r="H516" s="22">
        <f t="shared" si="94"/>
        <v>0</v>
      </c>
      <c r="I516" s="22">
        <f t="shared" si="100"/>
        <v>0</v>
      </c>
      <c r="J516" s="24"/>
      <c r="K516" s="40"/>
      <c r="L516" s="22">
        <f t="shared" si="101"/>
        <v>0</v>
      </c>
      <c r="M516" s="39">
        <f t="shared" si="95"/>
        <v>0</v>
      </c>
      <c r="N516" s="22">
        <f t="shared" si="102"/>
        <v>0</v>
      </c>
      <c r="O516" s="22">
        <f t="shared" si="104"/>
        <v>0</v>
      </c>
      <c r="P516" s="22">
        <f t="shared" si="103"/>
        <v>0</v>
      </c>
      <c r="Q516" s="13"/>
    </row>
    <row r="517" spans="1:17" x14ac:dyDescent="0.25">
      <c r="A517" s="26" t="str">
        <f t="shared" si="96"/>
        <v/>
      </c>
      <c r="B517" s="27" t="str">
        <f t="shared" si="97"/>
        <v/>
      </c>
      <c r="C517" s="22">
        <f t="shared" si="98"/>
        <v>0</v>
      </c>
      <c r="D517" s="22">
        <f t="shared" si="99"/>
        <v>0</v>
      </c>
      <c r="E517" s="22">
        <f t="shared" si="106"/>
        <v>0</v>
      </c>
      <c r="F517" s="29">
        <f t="shared" si="105"/>
        <v>5000</v>
      </c>
      <c r="G517" s="23"/>
      <c r="H517" s="22">
        <f t="shared" si="94"/>
        <v>0</v>
      </c>
      <c r="I517" s="22">
        <f t="shared" si="100"/>
        <v>0</v>
      </c>
      <c r="J517" s="24"/>
      <c r="K517" s="40"/>
      <c r="L517" s="22">
        <f t="shared" si="101"/>
        <v>0</v>
      </c>
      <c r="M517" s="39">
        <f t="shared" si="95"/>
        <v>0</v>
      </c>
      <c r="N517" s="22">
        <f t="shared" si="102"/>
        <v>0</v>
      </c>
      <c r="O517" s="22">
        <f t="shared" si="104"/>
        <v>0</v>
      </c>
      <c r="P517" s="22">
        <f t="shared" si="103"/>
        <v>0</v>
      </c>
      <c r="Q517" s="13"/>
    </row>
    <row r="518" spans="1:17" x14ac:dyDescent="0.25">
      <c r="A518" s="26" t="str">
        <f t="shared" si="96"/>
        <v/>
      </c>
      <c r="B518" s="27" t="str">
        <f t="shared" si="97"/>
        <v/>
      </c>
      <c r="C518" s="22">
        <f t="shared" si="98"/>
        <v>0</v>
      </c>
      <c r="D518" s="22">
        <f t="shared" si="99"/>
        <v>0</v>
      </c>
      <c r="E518" s="22">
        <f t="shared" si="106"/>
        <v>0</v>
      </c>
      <c r="F518" s="29">
        <f t="shared" si="105"/>
        <v>5000</v>
      </c>
      <c r="G518" s="23"/>
      <c r="H518" s="22">
        <f t="shared" si="94"/>
        <v>0</v>
      </c>
      <c r="I518" s="22">
        <f t="shared" si="100"/>
        <v>0</v>
      </c>
      <c r="J518" s="24"/>
      <c r="K518" s="40"/>
      <c r="L518" s="22">
        <f t="shared" si="101"/>
        <v>0</v>
      </c>
      <c r="M518" s="39">
        <f t="shared" si="95"/>
        <v>0</v>
      </c>
      <c r="N518" s="22">
        <f t="shared" si="102"/>
        <v>0</v>
      </c>
      <c r="O518" s="22">
        <f t="shared" si="104"/>
        <v>0</v>
      </c>
      <c r="P518" s="22">
        <f t="shared" si="103"/>
        <v>0</v>
      </c>
      <c r="Q518" s="13"/>
    </row>
    <row r="519" spans="1:17" x14ac:dyDescent="0.25">
      <c r="A519" s="26" t="str">
        <f t="shared" si="96"/>
        <v/>
      </c>
      <c r="B519" s="27" t="str">
        <f t="shared" si="97"/>
        <v/>
      </c>
      <c r="C519" s="22">
        <f t="shared" si="98"/>
        <v>0</v>
      </c>
      <c r="D519" s="22">
        <f t="shared" si="99"/>
        <v>0</v>
      </c>
      <c r="E519" s="22">
        <f t="shared" si="106"/>
        <v>0</v>
      </c>
      <c r="F519" s="29">
        <f t="shared" si="105"/>
        <v>5000</v>
      </c>
      <c r="G519" s="23"/>
      <c r="H519" s="22">
        <f t="shared" si="94"/>
        <v>0</v>
      </c>
      <c r="I519" s="22">
        <f t="shared" si="100"/>
        <v>0</v>
      </c>
      <c r="J519" s="24"/>
      <c r="K519" s="40"/>
      <c r="L519" s="22">
        <f t="shared" si="101"/>
        <v>0</v>
      </c>
      <c r="M519" s="39">
        <f t="shared" si="95"/>
        <v>0</v>
      </c>
      <c r="N519" s="22">
        <f t="shared" si="102"/>
        <v>0</v>
      </c>
      <c r="O519" s="22">
        <f t="shared" si="104"/>
        <v>0</v>
      </c>
      <c r="P519" s="22">
        <f t="shared" si="103"/>
        <v>0</v>
      </c>
      <c r="Q519" s="13"/>
    </row>
    <row r="520" spans="1:17" x14ac:dyDescent="0.25">
      <c r="A520" s="26" t="str">
        <f t="shared" si="96"/>
        <v/>
      </c>
      <c r="B520" s="27" t="str">
        <f t="shared" si="97"/>
        <v/>
      </c>
      <c r="C520" s="22">
        <f t="shared" si="98"/>
        <v>0</v>
      </c>
      <c r="D520" s="22">
        <f t="shared" si="99"/>
        <v>0</v>
      </c>
      <c r="E520" s="22">
        <f t="shared" ref="E520:E583" si="107">IF(C520&lt;0,"",SUM(C520:D520))</f>
        <v>0</v>
      </c>
      <c r="F520" s="29">
        <f t="shared" si="105"/>
        <v>5000</v>
      </c>
      <c r="G520" s="23"/>
      <c r="H520" s="22">
        <f t="shared" si="94"/>
        <v>0</v>
      </c>
      <c r="I520" s="22">
        <f t="shared" si="100"/>
        <v>0</v>
      </c>
      <c r="J520" s="24"/>
      <c r="K520" s="40"/>
      <c r="L520" s="22">
        <f t="shared" si="101"/>
        <v>0</v>
      </c>
      <c r="M520" s="39">
        <f t="shared" si="95"/>
        <v>0</v>
      </c>
      <c r="N520" s="22">
        <f t="shared" si="102"/>
        <v>0</v>
      </c>
      <c r="O520" s="22">
        <f t="shared" si="104"/>
        <v>0</v>
      </c>
      <c r="P520" s="22">
        <f t="shared" si="103"/>
        <v>0</v>
      </c>
      <c r="Q520" s="13"/>
    </row>
    <row r="521" spans="1:17" x14ac:dyDescent="0.25">
      <c r="A521" s="26" t="str">
        <f t="shared" si="96"/>
        <v/>
      </c>
      <c r="B521" s="27" t="str">
        <f t="shared" si="97"/>
        <v/>
      </c>
      <c r="C521" s="22">
        <f t="shared" si="98"/>
        <v>0</v>
      </c>
      <c r="D521" s="22">
        <f t="shared" si="99"/>
        <v>0</v>
      </c>
      <c r="E521" s="22">
        <f t="shared" si="107"/>
        <v>0</v>
      </c>
      <c r="F521" s="29">
        <f t="shared" si="105"/>
        <v>5000</v>
      </c>
      <c r="G521" s="23"/>
      <c r="H521" s="22">
        <f t="shared" si="94"/>
        <v>0</v>
      </c>
      <c r="I521" s="22">
        <f t="shared" si="100"/>
        <v>0</v>
      </c>
      <c r="J521" s="24"/>
      <c r="K521" s="40"/>
      <c r="L521" s="22">
        <f t="shared" si="101"/>
        <v>0</v>
      </c>
      <c r="M521" s="39">
        <f t="shared" si="95"/>
        <v>0</v>
      </c>
      <c r="N521" s="22">
        <f t="shared" si="102"/>
        <v>0</v>
      </c>
      <c r="O521" s="22">
        <f t="shared" si="104"/>
        <v>0</v>
      </c>
      <c r="P521" s="22">
        <f t="shared" si="103"/>
        <v>0</v>
      </c>
      <c r="Q521" s="13"/>
    </row>
    <row r="522" spans="1:17" x14ac:dyDescent="0.25">
      <c r="A522" s="26" t="str">
        <f t="shared" si="96"/>
        <v/>
      </c>
      <c r="B522" s="27" t="str">
        <f t="shared" si="97"/>
        <v/>
      </c>
      <c r="C522" s="22">
        <f t="shared" si="98"/>
        <v>0</v>
      </c>
      <c r="D522" s="22">
        <f t="shared" si="99"/>
        <v>0</v>
      </c>
      <c r="E522" s="22">
        <f t="shared" si="107"/>
        <v>0</v>
      </c>
      <c r="F522" s="29">
        <f t="shared" si="105"/>
        <v>5000</v>
      </c>
      <c r="G522" s="23"/>
      <c r="H522" s="22">
        <f t="shared" si="94"/>
        <v>0</v>
      </c>
      <c r="I522" s="22">
        <f t="shared" si="100"/>
        <v>0</v>
      </c>
      <c r="J522" s="24"/>
      <c r="K522" s="40"/>
      <c r="L522" s="22">
        <f t="shared" si="101"/>
        <v>0</v>
      </c>
      <c r="M522" s="39">
        <f t="shared" si="95"/>
        <v>0</v>
      </c>
      <c r="N522" s="22">
        <f t="shared" si="102"/>
        <v>0</v>
      </c>
      <c r="O522" s="22">
        <f t="shared" si="104"/>
        <v>0</v>
      </c>
      <c r="P522" s="22">
        <f t="shared" si="103"/>
        <v>0</v>
      </c>
      <c r="Q522" s="13"/>
    </row>
    <row r="523" spans="1:17" x14ac:dyDescent="0.25">
      <c r="A523" s="26" t="str">
        <f t="shared" si="96"/>
        <v/>
      </c>
      <c r="B523" s="27" t="str">
        <f t="shared" si="97"/>
        <v/>
      </c>
      <c r="C523" s="22">
        <f t="shared" si="98"/>
        <v>0</v>
      </c>
      <c r="D523" s="22">
        <f t="shared" si="99"/>
        <v>0</v>
      </c>
      <c r="E523" s="22">
        <f t="shared" si="107"/>
        <v>0</v>
      </c>
      <c r="F523" s="29">
        <f t="shared" si="105"/>
        <v>5000</v>
      </c>
      <c r="G523" s="23"/>
      <c r="H523" s="22">
        <f t="shared" si="94"/>
        <v>0</v>
      </c>
      <c r="I523" s="22">
        <f t="shared" si="100"/>
        <v>0</v>
      </c>
      <c r="J523" s="24"/>
      <c r="K523" s="40"/>
      <c r="L523" s="22">
        <f t="shared" si="101"/>
        <v>0</v>
      </c>
      <c r="M523" s="39">
        <f t="shared" si="95"/>
        <v>0</v>
      </c>
      <c r="N523" s="22">
        <f t="shared" si="102"/>
        <v>0</v>
      </c>
      <c r="O523" s="22">
        <f t="shared" si="104"/>
        <v>0</v>
      </c>
      <c r="P523" s="22">
        <f t="shared" si="103"/>
        <v>0</v>
      </c>
      <c r="Q523" s="13"/>
    </row>
    <row r="524" spans="1:17" x14ac:dyDescent="0.25">
      <c r="A524" s="26" t="str">
        <f t="shared" si="96"/>
        <v/>
      </c>
      <c r="B524" s="27" t="str">
        <f t="shared" si="97"/>
        <v/>
      </c>
      <c r="C524" s="22">
        <f t="shared" si="98"/>
        <v>0</v>
      </c>
      <c r="D524" s="22">
        <f t="shared" si="99"/>
        <v>0</v>
      </c>
      <c r="E524" s="22">
        <f t="shared" si="107"/>
        <v>0</v>
      </c>
      <c r="F524" s="29">
        <f t="shared" si="105"/>
        <v>5000</v>
      </c>
      <c r="G524" s="23"/>
      <c r="H524" s="22">
        <f t="shared" si="94"/>
        <v>0</v>
      </c>
      <c r="I524" s="22">
        <f t="shared" si="100"/>
        <v>0</v>
      </c>
      <c r="J524" s="24"/>
      <c r="K524" s="40"/>
      <c r="L524" s="22">
        <f t="shared" si="101"/>
        <v>0</v>
      </c>
      <c r="M524" s="39">
        <f t="shared" si="95"/>
        <v>0</v>
      </c>
      <c r="N524" s="22">
        <f t="shared" si="102"/>
        <v>0</v>
      </c>
      <c r="O524" s="22">
        <f t="shared" si="104"/>
        <v>0</v>
      </c>
      <c r="P524" s="22">
        <f t="shared" si="103"/>
        <v>0</v>
      </c>
      <c r="Q524" s="13"/>
    </row>
    <row r="525" spans="1:17" x14ac:dyDescent="0.25">
      <c r="A525" s="26" t="str">
        <f t="shared" si="96"/>
        <v/>
      </c>
      <c r="B525" s="27" t="str">
        <f t="shared" si="97"/>
        <v/>
      </c>
      <c r="C525" s="22">
        <f t="shared" si="98"/>
        <v>0</v>
      </c>
      <c r="D525" s="22">
        <f t="shared" si="99"/>
        <v>0</v>
      </c>
      <c r="E525" s="22">
        <f t="shared" si="107"/>
        <v>0</v>
      </c>
      <c r="F525" s="29">
        <f t="shared" si="105"/>
        <v>5000</v>
      </c>
      <c r="G525" s="23"/>
      <c r="H525" s="22">
        <f t="shared" si="94"/>
        <v>0</v>
      </c>
      <c r="I525" s="22">
        <f t="shared" si="100"/>
        <v>0</v>
      </c>
      <c r="J525" s="24"/>
      <c r="K525" s="40"/>
      <c r="L525" s="22">
        <f t="shared" si="101"/>
        <v>0</v>
      </c>
      <c r="M525" s="39">
        <f t="shared" si="95"/>
        <v>0</v>
      </c>
      <c r="N525" s="22">
        <f t="shared" si="102"/>
        <v>0</v>
      </c>
      <c r="O525" s="22">
        <f t="shared" si="104"/>
        <v>0</v>
      </c>
      <c r="P525" s="22">
        <f t="shared" si="103"/>
        <v>0</v>
      </c>
      <c r="Q525" s="13"/>
    </row>
    <row r="526" spans="1:17" x14ac:dyDescent="0.25">
      <c r="A526" s="26" t="str">
        <f t="shared" si="96"/>
        <v/>
      </c>
      <c r="B526" s="27" t="str">
        <f t="shared" si="97"/>
        <v/>
      </c>
      <c r="C526" s="22">
        <f t="shared" si="98"/>
        <v>0</v>
      </c>
      <c r="D526" s="22">
        <f t="shared" si="99"/>
        <v>0</v>
      </c>
      <c r="E526" s="22">
        <f t="shared" si="107"/>
        <v>0</v>
      </c>
      <c r="F526" s="29">
        <f t="shared" si="105"/>
        <v>5000</v>
      </c>
      <c r="G526" s="23"/>
      <c r="H526" s="22">
        <f t="shared" si="94"/>
        <v>0</v>
      </c>
      <c r="I526" s="22">
        <f t="shared" si="100"/>
        <v>0</v>
      </c>
      <c r="J526" s="24"/>
      <c r="K526" s="40"/>
      <c r="L526" s="22">
        <f t="shared" si="101"/>
        <v>0</v>
      </c>
      <c r="M526" s="39">
        <f t="shared" si="95"/>
        <v>0</v>
      </c>
      <c r="N526" s="22">
        <f t="shared" si="102"/>
        <v>0</v>
      </c>
      <c r="O526" s="22">
        <f t="shared" si="104"/>
        <v>0</v>
      </c>
      <c r="P526" s="22">
        <f t="shared" si="103"/>
        <v>0</v>
      </c>
      <c r="Q526" s="13"/>
    </row>
    <row r="527" spans="1:17" x14ac:dyDescent="0.25">
      <c r="A527" s="26" t="str">
        <f t="shared" si="96"/>
        <v/>
      </c>
      <c r="B527" s="27" t="str">
        <f t="shared" si="97"/>
        <v/>
      </c>
      <c r="C527" s="22">
        <f t="shared" si="98"/>
        <v>0</v>
      </c>
      <c r="D527" s="22">
        <f t="shared" si="99"/>
        <v>0</v>
      </c>
      <c r="E527" s="22">
        <f t="shared" si="107"/>
        <v>0</v>
      </c>
      <c r="F527" s="29">
        <f t="shared" si="105"/>
        <v>5000</v>
      </c>
      <c r="G527" s="23"/>
      <c r="H527" s="22">
        <f t="shared" si="94"/>
        <v>0</v>
      </c>
      <c r="I527" s="22">
        <f t="shared" si="100"/>
        <v>0</v>
      </c>
      <c r="J527" s="24"/>
      <c r="K527" s="40"/>
      <c r="L527" s="22">
        <f t="shared" si="101"/>
        <v>0</v>
      </c>
      <c r="M527" s="39">
        <f t="shared" si="95"/>
        <v>0</v>
      </c>
      <c r="N527" s="22">
        <f t="shared" si="102"/>
        <v>0</v>
      </c>
      <c r="O527" s="22">
        <f t="shared" si="104"/>
        <v>0</v>
      </c>
      <c r="P527" s="22">
        <f t="shared" si="103"/>
        <v>0</v>
      </c>
      <c r="Q527" s="13"/>
    </row>
    <row r="528" spans="1:17" x14ac:dyDescent="0.25">
      <c r="A528" s="26" t="str">
        <f t="shared" si="96"/>
        <v/>
      </c>
      <c r="B528" s="27" t="str">
        <f t="shared" si="97"/>
        <v/>
      </c>
      <c r="C528" s="22">
        <f t="shared" si="98"/>
        <v>0</v>
      </c>
      <c r="D528" s="22">
        <f t="shared" si="99"/>
        <v>0</v>
      </c>
      <c r="E528" s="22">
        <f t="shared" si="107"/>
        <v>0</v>
      </c>
      <c r="F528" s="29">
        <f t="shared" si="105"/>
        <v>5000</v>
      </c>
      <c r="G528" s="23"/>
      <c r="H528" s="22">
        <f t="shared" si="94"/>
        <v>0</v>
      </c>
      <c r="I528" s="22">
        <f t="shared" si="100"/>
        <v>0</v>
      </c>
      <c r="J528" s="24"/>
      <c r="K528" s="40"/>
      <c r="L528" s="22">
        <f t="shared" si="101"/>
        <v>0</v>
      </c>
      <c r="M528" s="39">
        <f t="shared" si="95"/>
        <v>0</v>
      </c>
      <c r="N528" s="22">
        <f t="shared" si="102"/>
        <v>0</v>
      </c>
      <c r="O528" s="22">
        <f t="shared" si="104"/>
        <v>0</v>
      </c>
      <c r="P528" s="22">
        <f t="shared" si="103"/>
        <v>0</v>
      </c>
      <c r="Q528" s="13"/>
    </row>
    <row r="529" spans="1:17" x14ac:dyDescent="0.25">
      <c r="A529" s="26" t="str">
        <f t="shared" si="96"/>
        <v/>
      </c>
      <c r="B529" s="27" t="str">
        <f t="shared" si="97"/>
        <v/>
      </c>
      <c r="C529" s="22">
        <f t="shared" si="98"/>
        <v>0</v>
      </c>
      <c r="D529" s="22">
        <f t="shared" si="99"/>
        <v>0</v>
      </c>
      <c r="E529" s="22">
        <f t="shared" si="107"/>
        <v>0</v>
      </c>
      <c r="F529" s="29">
        <f t="shared" si="105"/>
        <v>5000</v>
      </c>
      <c r="G529" s="23"/>
      <c r="H529" s="22">
        <f t="shared" ref="H529:H592" si="108">IF(C529&lt;0,"",IF(ISBLANK($D$12),"",C529*($D$18/12)))</f>
        <v>0</v>
      </c>
      <c r="I529" s="22">
        <f t="shared" si="100"/>
        <v>0</v>
      </c>
      <c r="J529" s="24"/>
      <c r="K529" s="40"/>
      <c r="L529" s="22">
        <f t="shared" si="101"/>
        <v>0</v>
      </c>
      <c r="M529" s="39">
        <f t="shared" si="95"/>
        <v>0</v>
      </c>
      <c r="N529" s="22">
        <f t="shared" si="102"/>
        <v>0</v>
      </c>
      <c r="O529" s="22">
        <f t="shared" si="104"/>
        <v>0</v>
      </c>
      <c r="P529" s="22">
        <f t="shared" si="103"/>
        <v>0</v>
      </c>
      <c r="Q529" s="13"/>
    </row>
    <row r="530" spans="1:17" x14ac:dyDescent="0.25">
      <c r="A530" s="26" t="str">
        <f t="shared" si="96"/>
        <v/>
      </c>
      <c r="B530" s="27" t="str">
        <f t="shared" si="97"/>
        <v/>
      </c>
      <c r="C530" s="22">
        <f t="shared" si="98"/>
        <v>0</v>
      </c>
      <c r="D530" s="22">
        <f t="shared" si="99"/>
        <v>0</v>
      </c>
      <c r="E530" s="22">
        <f t="shared" si="107"/>
        <v>0</v>
      </c>
      <c r="F530" s="29">
        <f t="shared" si="105"/>
        <v>5000</v>
      </c>
      <c r="G530" s="23"/>
      <c r="H530" s="22">
        <f t="shared" si="108"/>
        <v>0</v>
      </c>
      <c r="I530" s="22">
        <f t="shared" si="100"/>
        <v>0</v>
      </c>
      <c r="J530" s="24"/>
      <c r="K530" s="40"/>
      <c r="L530" s="22">
        <f t="shared" si="101"/>
        <v>0</v>
      </c>
      <c r="M530" s="39">
        <f t="shared" si="95"/>
        <v>0</v>
      </c>
      <c r="N530" s="22">
        <f t="shared" si="102"/>
        <v>0</v>
      </c>
      <c r="O530" s="22">
        <f t="shared" si="104"/>
        <v>0</v>
      </c>
      <c r="P530" s="22">
        <f t="shared" si="103"/>
        <v>0</v>
      </c>
      <c r="Q530" s="13"/>
    </row>
    <row r="531" spans="1:17" x14ac:dyDescent="0.25">
      <c r="A531" s="26" t="str">
        <f t="shared" si="96"/>
        <v/>
      </c>
      <c r="B531" s="27" t="str">
        <f t="shared" si="97"/>
        <v/>
      </c>
      <c r="C531" s="22">
        <f t="shared" si="98"/>
        <v>0</v>
      </c>
      <c r="D531" s="22">
        <f t="shared" si="99"/>
        <v>0</v>
      </c>
      <c r="E531" s="22">
        <f t="shared" si="107"/>
        <v>0</v>
      </c>
      <c r="F531" s="29">
        <f t="shared" si="105"/>
        <v>5000</v>
      </c>
      <c r="G531" s="23"/>
      <c r="H531" s="22">
        <f t="shared" si="108"/>
        <v>0</v>
      </c>
      <c r="I531" s="22">
        <f t="shared" si="100"/>
        <v>0</v>
      </c>
      <c r="J531" s="24"/>
      <c r="K531" s="40"/>
      <c r="L531" s="22">
        <f t="shared" si="101"/>
        <v>0</v>
      </c>
      <c r="M531" s="39">
        <f t="shared" si="95"/>
        <v>0</v>
      </c>
      <c r="N531" s="22">
        <f t="shared" si="102"/>
        <v>0</v>
      </c>
      <c r="O531" s="22">
        <f t="shared" si="104"/>
        <v>0</v>
      </c>
      <c r="P531" s="22">
        <f t="shared" si="103"/>
        <v>0</v>
      </c>
      <c r="Q531" s="13"/>
    </row>
    <row r="532" spans="1:17" x14ac:dyDescent="0.25">
      <c r="A532" s="26" t="str">
        <f t="shared" si="96"/>
        <v/>
      </c>
      <c r="B532" s="27" t="str">
        <f t="shared" si="97"/>
        <v/>
      </c>
      <c r="C532" s="22">
        <f t="shared" si="98"/>
        <v>0</v>
      </c>
      <c r="D532" s="22">
        <f t="shared" si="99"/>
        <v>0</v>
      </c>
      <c r="E532" s="22">
        <f t="shared" si="107"/>
        <v>0</v>
      </c>
      <c r="F532" s="29">
        <f t="shared" si="105"/>
        <v>5000</v>
      </c>
      <c r="G532" s="23"/>
      <c r="H532" s="22">
        <f t="shared" si="108"/>
        <v>0</v>
      </c>
      <c r="I532" s="22">
        <f t="shared" si="100"/>
        <v>0</v>
      </c>
      <c r="J532" s="24"/>
      <c r="K532" s="40"/>
      <c r="L532" s="22">
        <f t="shared" si="101"/>
        <v>0</v>
      </c>
      <c r="M532" s="39">
        <f t="shared" si="95"/>
        <v>0</v>
      </c>
      <c r="N532" s="22">
        <f t="shared" si="102"/>
        <v>0</v>
      </c>
      <c r="O532" s="22">
        <f t="shared" si="104"/>
        <v>0</v>
      </c>
      <c r="P532" s="22">
        <f t="shared" si="103"/>
        <v>0</v>
      </c>
      <c r="Q532" s="13"/>
    </row>
    <row r="533" spans="1:17" x14ac:dyDescent="0.25">
      <c r="A533" s="26" t="str">
        <f t="shared" si="96"/>
        <v/>
      </c>
      <c r="B533" s="27" t="str">
        <f t="shared" si="97"/>
        <v/>
      </c>
      <c r="C533" s="22">
        <f t="shared" si="98"/>
        <v>0</v>
      </c>
      <c r="D533" s="22">
        <f t="shared" si="99"/>
        <v>0</v>
      </c>
      <c r="E533" s="22">
        <f t="shared" si="107"/>
        <v>0</v>
      </c>
      <c r="F533" s="29">
        <f t="shared" si="105"/>
        <v>5000</v>
      </c>
      <c r="G533" s="23"/>
      <c r="H533" s="22">
        <f t="shared" si="108"/>
        <v>0</v>
      </c>
      <c r="I533" s="22">
        <f t="shared" si="100"/>
        <v>0</v>
      </c>
      <c r="J533" s="24"/>
      <c r="K533" s="40"/>
      <c r="L533" s="22">
        <f t="shared" si="101"/>
        <v>0</v>
      </c>
      <c r="M533" s="39">
        <f t="shared" si="95"/>
        <v>0</v>
      </c>
      <c r="N533" s="22">
        <f t="shared" si="102"/>
        <v>0</v>
      </c>
      <c r="O533" s="22">
        <f t="shared" si="104"/>
        <v>0</v>
      </c>
      <c r="P533" s="22">
        <f t="shared" si="103"/>
        <v>0</v>
      </c>
      <c r="Q533" s="13"/>
    </row>
    <row r="534" spans="1:17" x14ac:dyDescent="0.25">
      <c r="A534" s="26" t="str">
        <f t="shared" si="96"/>
        <v/>
      </c>
      <c r="B534" s="27" t="str">
        <f t="shared" si="97"/>
        <v/>
      </c>
      <c r="C534" s="22">
        <f t="shared" si="98"/>
        <v>0</v>
      </c>
      <c r="D534" s="22">
        <f t="shared" si="99"/>
        <v>0</v>
      </c>
      <c r="E534" s="22">
        <f t="shared" si="107"/>
        <v>0</v>
      </c>
      <c r="F534" s="29">
        <f t="shared" si="105"/>
        <v>5000</v>
      </c>
      <c r="G534" s="23"/>
      <c r="H534" s="22">
        <f t="shared" si="108"/>
        <v>0</v>
      </c>
      <c r="I534" s="22">
        <f t="shared" si="100"/>
        <v>0</v>
      </c>
      <c r="J534" s="24"/>
      <c r="K534" s="40"/>
      <c r="L534" s="22">
        <f t="shared" si="101"/>
        <v>0</v>
      </c>
      <c r="M534" s="39">
        <f t="shared" si="95"/>
        <v>0</v>
      </c>
      <c r="N534" s="22">
        <f t="shared" si="102"/>
        <v>0</v>
      </c>
      <c r="O534" s="22">
        <f t="shared" si="104"/>
        <v>0</v>
      </c>
      <c r="P534" s="22">
        <f t="shared" si="103"/>
        <v>0</v>
      </c>
      <c r="Q534" s="13"/>
    </row>
    <row r="535" spans="1:17" x14ac:dyDescent="0.25">
      <c r="A535" s="26" t="str">
        <f t="shared" si="96"/>
        <v/>
      </c>
      <c r="B535" s="27" t="str">
        <f t="shared" si="97"/>
        <v/>
      </c>
      <c r="C535" s="22">
        <f t="shared" si="98"/>
        <v>0</v>
      </c>
      <c r="D535" s="22">
        <f t="shared" si="99"/>
        <v>0</v>
      </c>
      <c r="E535" s="22">
        <f t="shared" si="107"/>
        <v>0</v>
      </c>
      <c r="F535" s="29">
        <f t="shared" si="105"/>
        <v>5000</v>
      </c>
      <c r="G535" s="23"/>
      <c r="H535" s="22">
        <f t="shared" si="108"/>
        <v>0</v>
      </c>
      <c r="I535" s="22">
        <f t="shared" si="100"/>
        <v>0</v>
      </c>
      <c r="J535" s="24"/>
      <c r="K535" s="40"/>
      <c r="L535" s="22">
        <f t="shared" si="101"/>
        <v>0</v>
      </c>
      <c r="M535" s="39">
        <f t="shared" si="95"/>
        <v>0</v>
      </c>
      <c r="N535" s="22">
        <f t="shared" si="102"/>
        <v>0</v>
      </c>
      <c r="O535" s="22">
        <f t="shared" si="104"/>
        <v>0</v>
      </c>
      <c r="P535" s="22">
        <f t="shared" si="103"/>
        <v>0</v>
      </c>
      <c r="Q535" s="13"/>
    </row>
    <row r="536" spans="1:17" x14ac:dyDescent="0.25">
      <c r="A536" s="26" t="str">
        <f t="shared" si="96"/>
        <v/>
      </c>
      <c r="B536" s="27" t="str">
        <f t="shared" si="97"/>
        <v/>
      </c>
      <c r="C536" s="22">
        <f t="shared" si="98"/>
        <v>0</v>
      </c>
      <c r="D536" s="22">
        <f t="shared" si="99"/>
        <v>0</v>
      </c>
      <c r="E536" s="22">
        <f t="shared" si="107"/>
        <v>0</v>
      </c>
      <c r="F536" s="29">
        <f t="shared" si="105"/>
        <v>5000</v>
      </c>
      <c r="G536" s="23"/>
      <c r="H536" s="22">
        <f t="shared" si="108"/>
        <v>0</v>
      </c>
      <c r="I536" s="22">
        <f t="shared" si="100"/>
        <v>0</v>
      </c>
      <c r="J536" s="24"/>
      <c r="K536" s="40"/>
      <c r="L536" s="22">
        <f t="shared" si="101"/>
        <v>0</v>
      </c>
      <c r="M536" s="39">
        <f t="shared" si="95"/>
        <v>0</v>
      </c>
      <c r="N536" s="22">
        <f t="shared" si="102"/>
        <v>0</v>
      </c>
      <c r="O536" s="22">
        <f t="shared" si="104"/>
        <v>0</v>
      </c>
      <c r="P536" s="22">
        <f t="shared" si="103"/>
        <v>0</v>
      </c>
      <c r="Q536" s="13"/>
    </row>
    <row r="537" spans="1:17" x14ac:dyDescent="0.25">
      <c r="A537" s="26" t="str">
        <f t="shared" si="96"/>
        <v/>
      </c>
      <c r="B537" s="27" t="str">
        <f t="shared" si="97"/>
        <v/>
      </c>
      <c r="C537" s="22">
        <f t="shared" si="98"/>
        <v>0</v>
      </c>
      <c r="D537" s="22">
        <f t="shared" si="99"/>
        <v>0</v>
      </c>
      <c r="E537" s="22">
        <f t="shared" si="107"/>
        <v>0</v>
      </c>
      <c r="F537" s="29">
        <f t="shared" si="105"/>
        <v>5000</v>
      </c>
      <c r="G537" s="23"/>
      <c r="H537" s="22">
        <f t="shared" si="108"/>
        <v>0</v>
      </c>
      <c r="I537" s="22">
        <f t="shared" si="100"/>
        <v>0</v>
      </c>
      <c r="J537" s="24"/>
      <c r="K537" s="40"/>
      <c r="L537" s="22">
        <f t="shared" si="101"/>
        <v>0</v>
      </c>
      <c r="M537" s="39">
        <f t="shared" si="95"/>
        <v>0</v>
      </c>
      <c r="N537" s="22">
        <f t="shared" si="102"/>
        <v>0</v>
      </c>
      <c r="O537" s="22">
        <f t="shared" si="104"/>
        <v>0</v>
      </c>
      <c r="P537" s="22">
        <f t="shared" si="103"/>
        <v>0</v>
      </c>
      <c r="Q537" s="13"/>
    </row>
    <row r="538" spans="1:17" x14ac:dyDescent="0.25">
      <c r="A538" s="26" t="str">
        <f t="shared" si="96"/>
        <v/>
      </c>
      <c r="B538" s="27" t="str">
        <f t="shared" si="97"/>
        <v/>
      </c>
      <c r="C538" s="22">
        <f t="shared" si="98"/>
        <v>0</v>
      </c>
      <c r="D538" s="22">
        <f t="shared" si="99"/>
        <v>0</v>
      </c>
      <c r="E538" s="22">
        <f t="shared" si="107"/>
        <v>0</v>
      </c>
      <c r="F538" s="29">
        <f t="shared" si="105"/>
        <v>5000</v>
      </c>
      <c r="G538" s="23"/>
      <c r="H538" s="22">
        <f t="shared" si="108"/>
        <v>0</v>
      </c>
      <c r="I538" s="22">
        <f t="shared" si="100"/>
        <v>0</v>
      </c>
      <c r="J538" s="24"/>
      <c r="K538" s="40"/>
      <c r="L538" s="22">
        <f t="shared" si="101"/>
        <v>0</v>
      </c>
      <c r="M538" s="39">
        <f t="shared" si="95"/>
        <v>0</v>
      </c>
      <c r="N538" s="22">
        <f t="shared" si="102"/>
        <v>0</v>
      </c>
      <c r="O538" s="22">
        <f t="shared" si="104"/>
        <v>0</v>
      </c>
      <c r="P538" s="22">
        <f t="shared" si="103"/>
        <v>0</v>
      </c>
      <c r="Q538" s="13"/>
    </row>
    <row r="539" spans="1:17" x14ac:dyDescent="0.25">
      <c r="A539" s="26" t="str">
        <f t="shared" si="96"/>
        <v/>
      </c>
      <c r="B539" s="27" t="str">
        <f t="shared" si="97"/>
        <v/>
      </c>
      <c r="C539" s="22">
        <f t="shared" si="98"/>
        <v>0</v>
      </c>
      <c r="D539" s="22">
        <f t="shared" si="99"/>
        <v>0</v>
      </c>
      <c r="E539" s="22">
        <f t="shared" si="107"/>
        <v>0</v>
      </c>
      <c r="F539" s="29">
        <f t="shared" si="105"/>
        <v>5000</v>
      </c>
      <c r="G539" s="23"/>
      <c r="H539" s="22">
        <f t="shared" si="108"/>
        <v>0</v>
      </c>
      <c r="I539" s="22">
        <f t="shared" si="100"/>
        <v>0</v>
      </c>
      <c r="J539" s="24"/>
      <c r="K539" s="40"/>
      <c r="L539" s="22">
        <f t="shared" si="101"/>
        <v>0</v>
      </c>
      <c r="M539" s="39">
        <f t="shared" si="95"/>
        <v>0</v>
      </c>
      <c r="N539" s="22">
        <f t="shared" si="102"/>
        <v>0</v>
      </c>
      <c r="O539" s="22">
        <f t="shared" si="104"/>
        <v>0</v>
      </c>
      <c r="P539" s="22">
        <f t="shared" si="103"/>
        <v>0</v>
      </c>
      <c r="Q539" s="13"/>
    </row>
    <row r="540" spans="1:17" x14ac:dyDescent="0.25">
      <c r="A540" s="26" t="str">
        <f t="shared" si="96"/>
        <v/>
      </c>
      <c r="B540" s="27" t="str">
        <f t="shared" si="97"/>
        <v/>
      </c>
      <c r="C540" s="22">
        <f t="shared" si="98"/>
        <v>0</v>
      </c>
      <c r="D540" s="22">
        <f t="shared" si="99"/>
        <v>0</v>
      </c>
      <c r="E540" s="22">
        <f t="shared" si="107"/>
        <v>0</v>
      </c>
      <c r="F540" s="29">
        <f t="shared" si="105"/>
        <v>5000</v>
      </c>
      <c r="G540" s="23"/>
      <c r="H540" s="22">
        <f t="shared" si="108"/>
        <v>0</v>
      </c>
      <c r="I540" s="22">
        <f t="shared" si="100"/>
        <v>0</v>
      </c>
      <c r="J540" s="24"/>
      <c r="K540" s="40"/>
      <c r="L540" s="22">
        <f t="shared" si="101"/>
        <v>0</v>
      </c>
      <c r="M540" s="39">
        <f t="shared" si="95"/>
        <v>0</v>
      </c>
      <c r="N540" s="22">
        <f t="shared" si="102"/>
        <v>0</v>
      </c>
      <c r="O540" s="22">
        <f t="shared" si="104"/>
        <v>0</v>
      </c>
      <c r="P540" s="22">
        <f t="shared" si="103"/>
        <v>0</v>
      </c>
      <c r="Q540" s="13"/>
    </row>
    <row r="541" spans="1:17" x14ac:dyDescent="0.25">
      <c r="A541" s="26" t="str">
        <f t="shared" si="96"/>
        <v/>
      </c>
      <c r="B541" s="27" t="str">
        <f t="shared" si="97"/>
        <v/>
      </c>
      <c r="C541" s="22">
        <f t="shared" si="98"/>
        <v>0</v>
      </c>
      <c r="D541" s="22">
        <f t="shared" si="99"/>
        <v>0</v>
      </c>
      <c r="E541" s="22">
        <f t="shared" si="107"/>
        <v>0</v>
      </c>
      <c r="F541" s="29">
        <f t="shared" si="105"/>
        <v>5000</v>
      </c>
      <c r="G541" s="23"/>
      <c r="H541" s="22">
        <f t="shared" si="108"/>
        <v>0</v>
      </c>
      <c r="I541" s="22">
        <f t="shared" si="100"/>
        <v>0</v>
      </c>
      <c r="J541" s="24"/>
      <c r="K541" s="40"/>
      <c r="L541" s="22">
        <f t="shared" si="101"/>
        <v>0</v>
      </c>
      <c r="M541" s="39">
        <f t="shared" si="95"/>
        <v>0</v>
      </c>
      <c r="N541" s="22">
        <f t="shared" si="102"/>
        <v>0</v>
      </c>
      <c r="O541" s="22">
        <f t="shared" si="104"/>
        <v>0</v>
      </c>
      <c r="P541" s="22">
        <f t="shared" si="103"/>
        <v>0</v>
      </c>
      <c r="Q541" s="13"/>
    </row>
    <row r="542" spans="1:17" x14ac:dyDescent="0.25">
      <c r="A542" s="26" t="str">
        <f t="shared" si="96"/>
        <v/>
      </c>
      <c r="B542" s="27" t="str">
        <f t="shared" si="97"/>
        <v/>
      </c>
      <c r="C542" s="22">
        <f t="shared" si="98"/>
        <v>0</v>
      </c>
      <c r="D542" s="22">
        <f t="shared" si="99"/>
        <v>0</v>
      </c>
      <c r="E542" s="22">
        <f t="shared" si="107"/>
        <v>0</v>
      </c>
      <c r="F542" s="29">
        <f t="shared" si="105"/>
        <v>5000</v>
      </c>
      <c r="G542" s="23"/>
      <c r="H542" s="22">
        <f t="shared" si="108"/>
        <v>0</v>
      </c>
      <c r="I542" s="22">
        <f t="shared" si="100"/>
        <v>0</v>
      </c>
      <c r="J542" s="24"/>
      <c r="K542" s="40"/>
      <c r="L542" s="22">
        <f t="shared" si="101"/>
        <v>0</v>
      </c>
      <c r="M542" s="39">
        <f t="shared" si="95"/>
        <v>0</v>
      </c>
      <c r="N542" s="22">
        <f t="shared" si="102"/>
        <v>0</v>
      </c>
      <c r="O542" s="22">
        <f t="shared" si="104"/>
        <v>0</v>
      </c>
      <c r="P542" s="22">
        <f t="shared" si="103"/>
        <v>0</v>
      </c>
      <c r="Q542" s="13"/>
    </row>
    <row r="543" spans="1:17" x14ac:dyDescent="0.25">
      <c r="A543" s="26" t="str">
        <f t="shared" si="96"/>
        <v/>
      </c>
      <c r="B543" s="27" t="str">
        <f t="shared" si="97"/>
        <v/>
      </c>
      <c r="C543" s="22">
        <f t="shared" si="98"/>
        <v>0</v>
      </c>
      <c r="D543" s="22">
        <f t="shared" si="99"/>
        <v>0</v>
      </c>
      <c r="E543" s="22">
        <f t="shared" si="107"/>
        <v>0</v>
      </c>
      <c r="F543" s="29">
        <f t="shared" si="105"/>
        <v>5000</v>
      </c>
      <c r="G543" s="23"/>
      <c r="H543" s="22">
        <f t="shared" si="108"/>
        <v>0</v>
      </c>
      <c r="I543" s="22">
        <f t="shared" si="100"/>
        <v>0</v>
      </c>
      <c r="J543" s="24"/>
      <c r="K543" s="40"/>
      <c r="L543" s="22">
        <f t="shared" si="101"/>
        <v>0</v>
      </c>
      <c r="M543" s="39">
        <f t="shared" si="95"/>
        <v>0</v>
      </c>
      <c r="N543" s="22">
        <f t="shared" si="102"/>
        <v>0</v>
      </c>
      <c r="O543" s="22">
        <f t="shared" si="104"/>
        <v>0</v>
      </c>
      <c r="P543" s="22">
        <f t="shared" si="103"/>
        <v>0</v>
      </c>
      <c r="Q543" s="13"/>
    </row>
    <row r="544" spans="1:17" x14ac:dyDescent="0.25">
      <c r="A544" s="26" t="str">
        <f t="shared" si="96"/>
        <v/>
      </c>
      <c r="B544" s="27" t="str">
        <f t="shared" si="97"/>
        <v/>
      </c>
      <c r="C544" s="22">
        <f t="shared" si="98"/>
        <v>0</v>
      </c>
      <c r="D544" s="22">
        <f t="shared" si="99"/>
        <v>0</v>
      </c>
      <c r="E544" s="22">
        <f t="shared" si="107"/>
        <v>0</v>
      </c>
      <c r="F544" s="29">
        <f t="shared" si="105"/>
        <v>5000</v>
      </c>
      <c r="G544" s="23"/>
      <c r="H544" s="22">
        <f t="shared" si="108"/>
        <v>0</v>
      </c>
      <c r="I544" s="22">
        <f t="shared" si="100"/>
        <v>0</v>
      </c>
      <c r="J544" s="24"/>
      <c r="K544" s="40"/>
      <c r="L544" s="22">
        <f t="shared" si="101"/>
        <v>0</v>
      </c>
      <c r="M544" s="39">
        <f t="shared" si="95"/>
        <v>0</v>
      </c>
      <c r="N544" s="22">
        <f t="shared" si="102"/>
        <v>0</v>
      </c>
      <c r="O544" s="22">
        <f t="shared" si="104"/>
        <v>0</v>
      </c>
      <c r="P544" s="22">
        <f t="shared" si="103"/>
        <v>0</v>
      </c>
      <c r="Q544" s="13"/>
    </row>
    <row r="545" spans="1:17" x14ac:dyDescent="0.25">
      <c r="A545" s="26" t="str">
        <f t="shared" si="96"/>
        <v/>
      </c>
      <c r="B545" s="27" t="str">
        <f t="shared" si="97"/>
        <v/>
      </c>
      <c r="C545" s="22">
        <f t="shared" si="98"/>
        <v>0</v>
      </c>
      <c r="D545" s="22">
        <f t="shared" si="99"/>
        <v>0</v>
      </c>
      <c r="E545" s="22">
        <f t="shared" si="107"/>
        <v>0</v>
      </c>
      <c r="F545" s="29">
        <f t="shared" si="105"/>
        <v>5000</v>
      </c>
      <c r="G545" s="23"/>
      <c r="H545" s="22">
        <f t="shared" si="108"/>
        <v>0</v>
      </c>
      <c r="I545" s="22">
        <f t="shared" si="100"/>
        <v>0</v>
      </c>
      <c r="J545" s="24"/>
      <c r="K545" s="40"/>
      <c r="L545" s="22">
        <f t="shared" si="101"/>
        <v>0</v>
      </c>
      <c r="M545" s="39">
        <f t="shared" si="95"/>
        <v>0</v>
      </c>
      <c r="N545" s="22">
        <f t="shared" si="102"/>
        <v>0</v>
      </c>
      <c r="O545" s="22">
        <f t="shared" si="104"/>
        <v>0</v>
      </c>
      <c r="P545" s="22">
        <f t="shared" si="103"/>
        <v>0</v>
      </c>
      <c r="Q545" s="13"/>
    </row>
    <row r="546" spans="1:17" x14ac:dyDescent="0.25">
      <c r="A546" s="26" t="str">
        <f t="shared" si="96"/>
        <v/>
      </c>
      <c r="B546" s="27" t="str">
        <f t="shared" si="97"/>
        <v/>
      </c>
      <c r="C546" s="22">
        <f t="shared" si="98"/>
        <v>0</v>
      </c>
      <c r="D546" s="22">
        <f t="shared" si="99"/>
        <v>0</v>
      </c>
      <c r="E546" s="22">
        <f t="shared" si="107"/>
        <v>0</v>
      </c>
      <c r="F546" s="29">
        <f t="shared" si="105"/>
        <v>5000</v>
      </c>
      <c r="G546" s="23"/>
      <c r="H546" s="22">
        <f t="shared" si="108"/>
        <v>0</v>
      </c>
      <c r="I546" s="22">
        <f t="shared" si="100"/>
        <v>0</v>
      </c>
      <c r="J546" s="24"/>
      <c r="K546" s="40"/>
      <c r="L546" s="22">
        <f t="shared" si="101"/>
        <v>0</v>
      </c>
      <c r="M546" s="39">
        <f t="shared" si="95"/>
        <v>0</v>
      </c>
      <c r="N546" s="22">
        <f t="shared" si="102"/>
        <v>0</v>
      </c>
      <c r="O546" s="22">
        <f t="shared" si="104"/>
        <v>0</v>
      </c>
      <c r="P546" s="22">
        <f t="shared" si="103"/>
        <v>0</v>
      </c>
      <c r="Q546" s="13"/>
    </row>
    <row r="547" spans="1:17" x14ac:dyDescent="0.25">
      <c r="A547" s="26" t="str">
        <f t="shared" si="96"/>
        <v/>
      </c>
      <c r="B547" s="27" t="str">
        <f t="shared" si="97"/>
        <v/>
      </c>
      <c r="C547" s="22">
        <f t="shared" si="98"/>
        <v>0</v>
      </c>
      <c r="D547" s="22">
        <f t="shared" si="99"/>
        <v>0</v>
      </c>
      <c r="E547" s="22">
        <f t="shared" si="107"/>
        <v>0</v>
      </c>
      <c r="F547" s="29">
        <f t="shared" si="105"/>
        <v>5000</v>
      </c>
      <c r="G547" s="23"/>
      <c r="H547" s="22">
        <f t="shared" si="108"/>
        <v>0</v>
      </c>
      <c r="I547" s="22">
        <f t="shared" si="100"/>
        <v>0</v>
      </c>
      <c r="J547" s="24"/>
      <c r="K547" s="40"/>
      <c r="L547" s="22">
        <f t="shared" si="101"/>
        <v>0</v>
      </c>
      <c r="M547" s="39">
        <f t="shared" si="95"/>
        <v>0</v>
      </c>
      <c r="N547" s="22">
        <f t="shared" si="102"/>
        <v>0</v>
      </c>
      <c r="O547" s="22">
        <f t="shared" si="104"/>
        <v>0</v>
      </c>
      <c r="P547" s="22">
        <f t="shared" si="103"/>
        <v>0</v>
      </c>
      <c r="Q547" s="13"/>
    </row>
    <row r="548" spans="1:17" x14ac:dyDescent="0.25">
      <c r="A548" s="26" t="str">
        <f t="shared" si="96"/>
        <v/>
      </c>
      <c r="B548" s="27" t="str">
        <f t="shared" si="97"/>
        <v/>
      </c>
      <c r="C548" s="22">
        <f t="shared" si="98"/>
        <v>0</v>
      </c>
      <c r="D548" s="22">
        <f t="shared" si="99"/>
        <v>0</v>
      </c>
      <c r="E548" s="22">
        <f t="shared" si="107"/>
        <v>0</v>
      </c>
      <c r="F548" s="29">
        <f t="shared" si="105"/>
        <v>5000</v>
      </c>
      <c r="G548" s="23"/>
      <c r="H548" s="22">
        <f t="shared" si="108"/>
        <v>0</v>
      </c>
      <c r="I548" s="22">
        <f t="shared" si="100"/>
        <v>0</v>
      </c>
      <c r="J548" s="24"/>
      <c r="K548" s="40"/>
      <c r="L548" s="22">
        <f t="shared" si="101"/>
        <v>0</v>
      </c>
      <c r="M548" s="39">
        <f t="shared" si="95"/>
        <v>0</v>
      </c>
      <c r="N548" s="22">
        <f t="shared" si="102"/>
        <v>0</v>
      </c>
      <c r="O548" s="22">
        <f t="shared" si="104"/>
        <v>0</v>
      </c>
      <c r="P548" s="22">
        <f t="shared" si="103"/>
        <v>0</v>
      </c>
      <c r="Q548" s="13"/>
    </row>
    <row r="549" spans="1:17" x14ac:dyDescent="0.25">
      <c r="A549" s="26" t="str">
        <f t="shared" si="96"/>
        <v/>
      </c>
      <c r="B549" s="27" t="str">
        <f t="shared" si="97"/>
        <v/>
      </c>
      <c r="C549" s="22">
        <f t="shared" si="98"/>
        <v>0</v>
      </c>
      <c r="D549" s="22">
        <f t="shared" si="99"/>
        <v>0</v>
      </c>
      <c r="E549" s="22">
        <f t="shared" si="107"/>
        <v>0</v>
      </c>
      <c r="F549" s="29">
        <f t="shared" si="105"/>
        <v>5000</v>
      </c>
      <c r="G549" s="23"/>
      <c r="H549" s="22">
        <f t="shared" si="108"/>
        <v>0</v>
      </c>
      <c r="I549" s="22">
        <f t="shared" si="100"/>
        <v>0</v>
      </c>
      <c r="J549" s="24"/>
      <c r="K549" s="40"/>
      <c r="L549" s="22">
        <f t="shared" si="101"/>
        <v>0</v>
      </c>
      <c r="M549" s="39">
        <f t="shared" si="95"/>
        <v>0</v>
      </c>
      <c r="N549" s="22">
        <f t="shared" si="102"/>
        <v>0</v>
      </c>
      <c r="O549" s="22">
        <f t="shared" si="104"/>
        <v>0</v>
      </c>
      <c r="P549" s="22">
        <f t="shared" si="103"/>
        <v>0</v>
      </c>
      <c r="Q549" s="13"/>
    </row>
    <row r="550" spans="1:17" x14ac:dyDescent="0.25">
      <c r="A550" s="26" t="str">
        <f t="shared" si="96"/>
        <v/>
      </c>
      <c r="B550" s="27" t="str">
        <f t="shared" si="97"/>
        <v/>
      </c>
      <c r="C550" s="22">
        <f t="shared" si="98"/>
        <v>0</v>
      </c>
      <c r="D550" s="22">
        <f t="shared" si="99"/>
        <v>0</v>
      </c>
      <c r="E550" s="22">
        <f t="shared" si="107"/>
        <v>0</v>
      </c>
      <c r="F550" s="29">
        <f t="shared" si="105"/>
        <v>5000</v>
      </c>
      <c r="G550" s="23"/>
      <c r="H550" s="22">
        <f t="shared" si="108"/>
        <v>0</v>
      </c>
      <c r="I550" s="22">
        <f t="shared" si="100"/>
        <v>0</v>
      </c>
      <c r="J550" s="24"/>
      <c r="K550" s="40"/>
      <c r="L550" s="22">
        <f t="shared" si="101"/>
        <v>0</v>
      </c>
      <c r="M550" s="39">
        <f t="shared" si="95"/>
        <v>0</v>
      </c>
      <c r="N550" s="22">
        <f t="shared" si="102"/>
        <v>0</v>
      </c>
      <c r="O550" s="22">
        <f t="shared" si="104"/>
        <v>0</v>
      </c>
      <c r="P550" s="22">
        <f t="shared" si="103"/>
        <v>0</v>
      </c>
      <c r="Q550" s="13"/>
    </row>
    <row r="551" spans="1:17" x14ac:dyDescent="0.25">
      <c r="A551" s="26" t="str">
        <f t="shared" si="96"/>
        <v/>
      </c>
      <c r="B551" s="27" t="str">
        <f t="shared" si="97"/>
        <v/>
      </c>
      <c r="C551" s="22">
        <f t="shared" si="98"/>
        <v>0</v>
      </c>
      <c r="D551" s="22">
        <f t="shared" si="99"/>
        <v>0</v>
      </c>
      <c r="E551" s="22">
        <f t="shared" si="107"/>
        <v>0</v>
      </c>
      <c r="F551" s="29">
        <f t="shared" si="105"/>
        <v>5000</v>
      </c>
      <c r="G551" s="23"/>
      <c r="H551" s="22">
        <f t="shared" si="108"/>
        <v>0</v>
      </c>
      <c r="I551" s="22">
        <f t="shared" si="100"/>
        <v>0</v>
      </c>
      <c r="J551" s="24"/>
      <c r="K551" s="40"/>
      <c r="L551" s="22">
        <f t="shared" si="101"/>
        <v>0</v>
      </c>
      <c r="M551" s="39">
        <f t="shared" si="95"/>
        <v>0</v>
      </c>
      <c r="N551" s="22">
        <f t="shared" si="102"/>
        <v>0</v>
      </c>
      <c r="O551" s="22">
        <f t="shared" si="104"/>
        <v>0</v>
      </c>
      <c r="P551" s="22">
        <f t="shared" si="103"/>
        <v>0</v>
      </c>
      <c r="Q551" s="13"/>
    </row>
    <row r="552" spans="1:17" x14ac:dyDescent="0.25">
      <c r="A552" s="26" t="str">
        <f t="shared" si="96"/>
        <v/>
      </c>
      <c r="B552" s="27" t="str">
        <f t="shared" si="97"/>
        <v/>
      </c>
      <c r="C552" s="22">
        <f t="shared" si="98"/>
        <v>0</v>
      </c>
      <c r="D552" s="22">
        <f t="shared" si="99"/>
        <v>0</v>
      </c>
      <c r="E552" s="22">
        <f t="shared" si="107"/>
        <v>0</v>
      </c>
      <c r="F552" s="29">
        <f t="shared" si="105"/>
        <v>5000</v>
      </c>
      <c r="G552" s="23"/>
      <c r="H552" s="22">
        <f t="shared" si="108"/>
        <v>0</v>
      </c>
      <c r="I552" s="22">
        <f t="shared" si="100"/>
        <v>0</v>
      </c>
      <c r="J552" s="24"/>
      <c r="K552" s="40"/>
      <c r="L552" s="22">
        <f t="shared" si="101"/>
        <v>0</v>
      </c>
      <c r="M552" s="39">
        <f t="shared" si="95"/>
        <v>0</v>
      </c>
      <c r="N552" s="22">
        <f t="shared" si="102"/>
        <v>0</v>
      </c>
      <c r="O552" s="22">
        <f t="shared" si="104"/>
        <v>0</v>
      </c>
      <c r="P552" s="22">
        <f t="shared" si="103"/>
        <v>0</v>
      </c>
      <c r="Q552" s="13"/>
    </row>
    <row r="553" spans="1:17" x14ac:dyDescent="0.25">
      <c r="A553" s="26" t="str">
        <f t="shared" si="96"/>
        <v/>
      </c>
      <c r="B553" s="27" t="str">
        <f t="shared" si="97"/>
        <v/>
      </c>
      <c r="C553" s="22">
        <f t="shared" si="98"/>
        <v>0</v>
      </c>
      <c r="D553" s="22">
        <f t="shared" si="99"/>
        <v>0</v>
      </c>
      <c r="E553" s="22">
        <f t="shared" si="107"/>
        <v>0</v>
      </c>
      <c r="F553" s="29">
        <f t="shared" si="105"/>
        <v>5000</v>
      </c>
      <c r="G553" s="23"/>
      <c r="H553" s="22">
        <f t="shared" si="108"/>
        <v>0</v>
      </c>
      <c r="I553" s="22">
        <f t="shared" si="100"/>
        <v>0</v>
      </c>
      <c r="J553" s="24"/>
      <c r="K553" s="40"/>
      <c r="L553" s="22">
        <f t="shared" si="101"/>
        <v>0</v>
      </c>
      <c r="M553" s="39">
        <f t="shared" ref="M553:M616" si="109">IF(AND(H553&lt;=0,I553&lt;=0),0,SUM(H553:I553))</f>
        <v>0</v>
      </c>
      <c r="N553" s="22">
        <f t="shared" si="102"/>
        <v>0</v>
      </c>
      <c r="O553" s="22">
        <f t="shared" si="104"/>
        <v>0</v>
      </c>
      <c r="P553" s="22">
        <f t="shared" si="103"/>
        <v>0</v>
      </c>
      <c r="Q553" s="13"/>
    </row>
    <row r="554" spans="1:17" x14ac:dyDescent="0.25">
      <c r="A554" s="26" t="str">
        <f t="shared" si="96"/>
        <v/>
      </c>
      <c r="B554" s="27" t="str">
        <f t="shared" si="97"/>
        <v/>
      </c>
      <c r="C554" s="22">
        <f t="shared" si="98"/>
        <v>0</v>
      </c>
      <c r="D554" s="22">
        <f t="shared" si="99"/>
        <v>0</v>
      </c>
      <c r="E554" s="22">
        <f t="shared" si="107"/>
        <v>0</v>
      </c>
      <c r="F554" s="29">
        <f t="shared" si="105"/>
        <v>5000</v>
      </c>
      <c r="G554" s="23"/>
      <c r="H554" s="22">
        <f t="shared" si="108"/>
        <v>0</v>
      </c>
      <c r="I554" s="22">
        <f t="shared" si="100"/>
        <v>0</v>
      </c>
      <c r="J554" s="24"/>
      <c r="K554" s="40"/>
      <c r="L554" s="22">
        <f t="shared" si="101"/>
        <v>0</v>
      </c>
      <c r="M554" s="39">
        <f t="shared" si="109"/>
        <v>0</v>
      </c>
      <c r="N554" s="22">
        <f t="shared" si="102"/>
        <v>0</v>
      </c>
      <c r="O554" s="22">
        <f t="shared" si="104"/>
        <v>0</v>
      </c>
      <c r="P554" s="22">
        <f t="shared" si="103"/>
        <v>0</v>
      </c>
      <c r="Q554" s="13"/>
    </row>
    <row r="555" spans="1:17" x14ac:dyDescent="0.25">
      <c r="A555" s="26" t="str">
        <f t="shared" si="96"/>
        <v/>
      </c>
      <c r="B555" s="27" t="str">
        <f t="shared" si="97"/>
        <v/>
      </c>
      <c r="C555" s="22">
        <f t="shared" si="98"/>
        <v>0</v>
      </c>
      <c r="D555" s="22">
        <f t="shared" si="99"/>
        <v>0</v>
      </c>
      <c r="E555" s="22">
        <f t="shared" si="107"/>
        <v>0</v>
      </c>
      <c r="F555" s="29">
        <f t="shared" si="105"/>
        <v>5000</v>
      </c>
      <c r="G555" s="23"/>
      <c r="H555" s="22">
        <f t="shared" si="108"/>
        <v>0</v>
      </c>
      <c r="I555" s="22">
        <f t="shared" si="100"/>
        <v>0</v>
      </c>
      <c r="J555" s="24"/>
      <c r="K555" s="40"/>
      <c r="L555" s="22">
        <f t="shared" si="101"/>
        <v>0</v>
      </c>
      <c r="M555" s="39">
        <f t="shared" si="109"/>
        <v>0</v>
      </c>
      <c r="N555" s="22">
        <f t="shared" si="102"/>
        <v>0</v>
      </c>
      <c r="O555" s="22">
        <f t="shared" si="104"/>
        <v>0</v>
      </c>
      <c r="P555" s="22">
        <f t="shared" si="103"/>
        <v>0</v>
      </c>
      <c r="Q555" s="13"/>
    </row>
    <row r="556" spans="1:17" x14ac:dyDescent="0.25">
      <c r="A556" s="26" t="str">
        <f t="shared" si="96"/>
        <v/>
      </c>
      <c r="B556" s="27" t="str">
        <f t="shared" si="97"/>
        <v/>
      </c>
      <c r="C556" s="22">
        <f t="shared" si="98"/>
        <v>0</v>
      </c>
      <c r="D556" s="22">
        <f t="shared" si="99"/>
        <v>0</v>
      </c>
      <c r="E556" s="22">
        <f t="shared" si="107"/>
        <v>0</v>
      </c>
      <c r="F556" s="29">
        <f t="shared" si="105"/>
        <v>5000</v>
      </c>
      <c r="G556" s="23"/>
      <c r="H556" s="22">
        <f t="shared" si="108"/>
        <v>0</v>
      </c>
      <c r="I556" s="22">
        <f t="shared" si="100"/>
        <v>0</v>
      </c>
      <c r="J556" s="24"/>
      <c r="K556" s="40"/>
      <c r="L556" s="22">
        <f t="shared" si="101"/>
        <v>0</v>
      </c>
      <c r="M556" s="39">
        <f t="shared" si="109"/>
        <v>0</v>
      </c>
      <c r="N556" s="22">
        <f t="shared" si="102"/>
        <v>0</v>
      </c>
      <c r="O556" s="22">
        <f t="shared" si="104"/>
        <v>0</v>
      </c>
      <c r="P556" s="22">
        <f t="shared" si="103"/>
        <v>0</v>
      </c>
      <c r="Q556" s="13"/>
    </row>
    <row r="557" spans="1:17" x14ac:dyDescent="0.25">
      <c r="A557" s="26" t="str">
        <f t="shared" si="96"/>
        <v/>
      </c>
      <c r="B557" s="27" t="str">
        <f t="shared" si="97"/>
        <v/>
      </c>
      <c r="C557" s="22">
        <f t="shared" si="98"/>
        <v>0</v>
      </c>
      <c r="D557" s="22">
        <f t="shared" si="99"/>
        <v>0</v>
      </c>
      <c r="E557" s="22">
        <f t="shared" si="107"/>
        <v>0</v>
      </c>
      <c r="F557" s="29">
        <f t="shared" si="105"/>
        <v>5000</v>
      </c>
      <c r="G557" s="23"/>
      <c r="H557" s="22">
        <f t="shared" si="108"/>
        <v>0</v>
      </c>
      <c r="I557" s="22">
        <f t="shared" si="100"/>
        <v>0</v>
      </c>
      <c r="J557" s="24"/>
      <c r="K557" s="40"/>
      <c r="L557" s="22">
        <f t="shared" si="101"/>
        <v>0</v>
      </c>
      <c r="M557" s="39">
        <f t="shared" si="109"/>
        <v>0</v>
      </c>
      <c r="N557" s="22">
        <f t="shared" si="102"/>
        <v>0</v>
      </c>
      <c r="O557" s="22">
        <f t="shared" si="104"/>
        <v>0</v>
      </c>
      <c r="P557" s="22">
        <f t="shared" si="103"/>
        <v>0</v>
      </c>
      <c r="Q557" s="13"/>
    </row>
    <row r="558" spans="1:17" x14ac:dyDescent="0.25">
      <c r="A558" s="26" t="str">
        <f t="shared" si="96"/>
        <v/>
      </c>
      <c r="B558" s="27" t="str">
        <f t="shared" si="97"/>
        <v/>
      </c>
      <c r="C558" s="22">
        <f t="shared" si="98"/>
        <v>0</v>
      </c>
      <c r="D558" s="22">
        <f t="shared" si="99"/>
        <v>0</v>
      </c>
      <c r="E558" s="22">
        <f t="shared" si="107"/>
        <v>0</v>
      </c>
      <c r="F558" s="29">
        <f t="shared" si="105"/>
        <v>5000</v>
      </c>
      <c r="G558" s="23"/>
      <c r="H558" s="22">
        <f t="shared" si="108"/>
        <v>0</v>
      </c>
      <c r="I558" s="22">
        <f t="shared" si="100"/>
        <v>0</v>
      </c>
      <c r="J558" s="24"/>
      <c r="K558" s="40"/>
      <c r="L558" s="22">
        <f t="shared" si="101"/>
        <v>0</v>
      </c>
      <c r="M558" s="39">
        <f t="shared" si="109"/>
        <v>0</v>
      </c>
      <c r="N558" s="22">
        <f t="shared" si="102"/>
        <v>0</v>
      </c>
      <c r="O558" s="22">
        <f t="shared" si="104"/>
        <v>0</v>
      </c>
      <c r="P558" s="22">
        <f t="shared" si="103"/>
        <v>0</v>
      </c>
      <c r="Q558" s="13"/>
    </row>
    <row r="559" spans="1:17" x14ac:dyDescent="0.25">
      <c r="A559" s="26" t="str">
        <f t="shared" si="96"/>
        <v/>
      </c>
      <c r="B559" s="27" t="str">
        <f t="shared" si="97"/>
        <v/>
      </c>
      <c r="C559" s="22">
        <f t="shared" si="98"/>
        <v>0</v>
      </c>
      <c r="D559" s="22">
        <f t="shared" si="99"/>
        <v>0</v>
      </c>
      <c r="E559" s="22">
        <f t="shared" si="107"/>
        <v>0</v>
      </c>
      <c r="F559" s="29">
        <f t="shared" si="105"/>
        <v>5000</v>
      </c>
      <c r="G559" s="23"/>
      <c r="H559" s="22">
        <f t="shared" si="108"/>
        <v>0</v>
      </c>
      <c r="I559" s="22">
        <f t="shared" si="100"/>
        <v>0</v>
      </c>
      <c r="J559" s="24"/>
      <c r="K559" s="40"/>
      <c r="L559" s="22">
        <f t="shared" si="101"/>
        <v>0</v>
      </c>
      <c r="M559" s="39">
        <f t="shared" si="109"/>
        <v>0</v>
      </c>
      <c r="N559" s="22">
        <f t="shared" si="102"/>
        <v>0</v>
      </c>
      <c r="O559" s="22">
        <f t="shared" si="104"/>
        <v>0</v>
      </c>
      <c r="P559" s="22">
        <f t="shared" si="103"/>
        <v>0</v>
      </c>
      <c r="Q559" s="13"/>
    </row>
    <row r="560" spans="1:17" x14ac:dyDescent="0.25">
      <c r="A560" s="26" t="str">
        <f t="shared" si="96"/>
        <v/>
      </c>
      <c r="B560" s="27" t="str">
        <f t="shared" si="97"/>
        <v/>
      </c>
      <c r="C560" s="22">
        <f t="shared" si="98"/>
        <v>0</v>
      </c>
      <c r="D560" s="22">
        <f t="shared" si="99"/>
        <v>0</v>
      </c>
      <c r="E560" s="22">
        <f t="shared" si="107"/>
        <v>0</v>
      </c>
      <c r="F560" s="29">
        <f t="shared" si="105"/>
        <v>5000</v>
      </c>
      <c r="G560" s="23"/>
      <c r="H560" s="22">
        <f t="shared" si="108"/>
        <v>0</v>
      </c>
      <c r="I560" s="22">
        <f t="shared" si="100"/>
        <v>0</v>
      </c>
      <c r="J560" s="24"/>
      <c r="K560" s="40"/>
      <c r="L560" s="22">
        <f t="shared" si="101"/>
        <v>0</v>
      </c>
      <c r="M560" s="39">
        <f t="shared" si="109"/>
        <v>0</v>
      </c>
      <c r="N560" s="22">
        <f t="shared" si="102"/>
        <v>0</v>
      </c>
      <c r="O560" s="22">
        <f t="shared" si="104"/>
        <v>0</v>
      </c>
      <c r="P560" s="22">
        <f t="shared" si="103"/>
        <v>0</v>
      </c>
      <c r="Q560" s="13"/>
    </row>
    <row r="561" spans="1:17" x14ac:dyDescent="0.25">
      <c r="A561" s="26" t="str">
        <f t="shared" si="96"/>
        <v/>
      </c>
      <c r="B561" s="27" t="str">
        <f t="shared" si="97"/>
        <v/>
      </c>
      <c r="C561" s="22">
        <f t="shared" si="98"/>
        <v>0</v>
      </c>
      <c r="D561" s="22">
        <f t="shared" si="99"/>
        <v>0</v>
      </c>
      <c r="E561" s="22">
        <f t="shared" si="107"/>
        <v>0</v>
      </c>
      <c r="F561" s="29">
        <f t="shared" si="105"/>
        <v>5000</v>
      </c>
      <c r="G561" s="23"/>
      <c r="H561" s="22">
        <f t="shared" si="108"/>
        <v>0</v>
      </c>
      <c r="I561" s="22">
        <f t="shared" si="100"/>
        <v>0</v>
      </c>
      <c r="J561" s="24"/>
      <c r="K561" s="40"/>
      <c r="L561" s="22">
        <f t="shared" si="101"/>
        <v>0</v>
      </c>
      <c r="M561" s="39">
        <f t="shared" si="109"/>
        <v>0</v>
      </c>
      <c r="N561" s="22">
        <f t="shared" si="102"/>
        <v>0</v>
      </c>
      <c r="O561" s="22">
        <f t="shared" si="104"/>
        <v>0</v>
      </c>
      <c r="P561" s="22">
        <f t="shared" si="103"/>
        <v>0</v>
      </c>
      <c r="Q561" s="13"/>
    </row>
    <row r="562" spans="1:17" x14ac:dyDescent="0.25">
      <c r="A562" s="26" t="str">
        <f t="shared" si="96"/>
        <v/>
      </c>
      <c r="B562" s="27" t="str">
        <f t="shared" si="97"/>
        <v/>
      </c>
      <c r="C562" s="22">
        <f t="shared" si="98"/>
        <v>0</v>
      </c>
      <c r="D562" s="22">
        <f t="shared" si="99"/>
        <v>0</v>
      </c>
      <c r="E562" s="22">
        <f t="shared" si="107"/>
        <v>0</v>
      </c>
      <c r="F562" s="29">
        <f t="shared" si="105"/>
        <v>5000</v>
      </c>
      <c r="G562" s="23"/>
      <c r="H562" s="22">
        <f t="shared" si="108"/>
        <v>0</v>
      </c>
      <c r="I562" s="22">
        <f t="shared" si="100"/>
        <v>0</v>
      </c>
      <c r="J562" s="24"/>
      <c r="K562" s="40"/>
      <c r="L562" s="22">
        <f t="shared" si="101"/>
        <v>0</v>
      </c>
      <c r="M562" s="39">
        <f t="shared" si="109"/>
        <v>0</v>
      </c>
      <c r="N562" s="22">
        <f t="shared" si="102"/>
        <v>0</v>
      </c>
      <c r="O562" s="22">
        <f t="shared" si="104"/>
        <v>0</v>
      </c>
      <c r="P562" s="22">
        <f t="shared" si="103"/>
        <v>0</v>
      </c>
      <c r="Q562" s="13"/>
    </row>
    <row r="563" spans="1:17" x14ac:dyDescent="0.25">
      <c r="A563" s="26" t="str">
        <f t="shared" si="96"/>
        <v/>
      </c>
      <c r="B563" s="27" t="str">
        <f t="shared" si="97"/>
        <v/>
      </c>
      <c r="C563" s="22">
        <f t="shared" si="98"/>
        <v>0</v>
      </c>
      <c r="D563" s="22">
        <f t="shared" si="99"/>
        <v>0</v>
      </c>
      <c r="E563" s="22">
        <f t="shared" si="107"/>
        <v>0</v>
      </c>
      <c r="F563" s="29">
        <f t="shared" si="105"/>
        <v>5000</v>
      </c>
      <c r="G563" s="23"/>
      <c r="H563" s="22">
        <f t="shared" si="108"/>
        <v>0</v>
      </c>
      <c r="I563" s="22">
        <f t="shared" si="100"/>
        <v>0</v>
      </c>
      <c r="J563" s="24"/>
      <c r="K563" s="40"/>
      <c r="L563" s="22">
        <f t="shared" si="101"/>
        <v>0</v>
      </c>
      <c r="M563" s="39">
        <f t="shared" si="109"/>
        <v>0</v>
      </c>
      <c r="N563" s="22">
        <f t="shared" si="102"/>
        <v>0</v>
      </c>
      <c r="O563" s="22">
        <f t="shared" si="104"/>
        <v>0</v>
      </c>
      <c r="P563" s="22">
        <f t="shared" si="103"/>
        <v>0</v>
      </c>
      <c r="Q563" s="13"/>
    </row>
    <row r="564" spans="1:17" x14ac:dyDescent="0.25">
      <c r="A564" s="26" t="str">
        <f t="shared" si="96"/>
        <v/>
      </c>
      <c r="B564" s="27" t="str">
        <f t="shared" si="97"/>
        <v/>
      </c>
      <c r="C564" s="22">
        <f t="shared" si="98"/>
        <v>0</v>
      </c>
      <c r="D564" s="22">
        <f t="shared" si="99"/>
        <v>0</v>
      </c>
      <c r="E564" s="22">
        <f t="shared" si="107"/>
        <v>0</v>
      </c>
      <c r="F564" s="29">
        <f t="shared" si="105"/>
        <v>5000</v>
      </c>
      <c r="G564" s="23"/>
      <c r="H564" s="22">
        <f t="shared" si="108"/>
        <v>0</v>
      </c>
      <c r="I564" s="22">
        <f t="shared" si="100"/>
        <v>0</v>
      </c>
      <c r="J564" s="24"/>
      <c r="K564" s="40"/>
      <c r="L564" s="22">
        <f t="shared" si="101"/>
        <v>0</v>
      </c>
      <c r="M564" s="39">
        <f t="shared" si="109"/>
        <v>0</v>
      </c>
      <c r="N564" s="22">
        <f t="shared" si="102"/>
        <v>0</v>
      </c>
      <c r="O564" s="22">
        <f t="shared" si="104"/>
        <v>0</v>
      </c>
      <c r="P564" s="22">
        <f t="shared" si="103"/>
        <v>0</v>
      </c>
      <c r="Q564" s="13"/>
    </row>
    <row r="565" spans="1:17" x14ac:dyDescent="0.25">
      <c r="A565" s="26" t="str">
        <f t="shared" si="96"/>
        <v/>
      </c>
      <c r="B565" s="27" t="str">
        <f t="shared" si="97"/>
        <v/>
      </c>
      <c r="C565" s="22">
        <f t="shared" si="98"/>
        <v>0</v>
      </c>
      <c r="D565" s="22">
        <f t="shared" si="99"/>
        <v>0</v>
      </c>
      <c r="E565" s="22">
        <f t="shared" si="107"/>
        <v>0</v>
      </c>
      <c r="F565" s="29">
        <f t="shared" si="105"/>
        <v>5000</v>
      </c>
      <c r="G565" s="23"/>
      <c r="H565" s="22">
        <f t="shared" si="108"/>
        <v>0</v>
      </c>
      <c r="I565" s="22">
        <f t="shared" si="100"/>
        <v>0</v>
      </c>
      <c r="J565" s="24"/>
      <c r="K565" s="40"/>
      <c r="L565" s="22">
        <f t="shared" si="101"/>
        <v>0</v>
      </c>
      <c r="M565" s="39">
        <f t="shared" si="109"/>
        <v>0</v>
      </c>
      <c r="N565" s="22">
        <f t="shared" si="102"/>
        <v>0</v>
      </c>
      <c r="O565" s="22">
        <f t="shared" si="104"/>
        <v>0</v>
      </c>
      <c r="P565" s="22">
        <f t="shared" si="103"/>
        <v>0</v>
      </c>
      <c r="Q565" s="13"/>
    </row>
    <row r="566" spans="1:17" x14ac:dyDescent="0.25">
      <c r="A566" s="26" t="str">
        <f t="shared" si="96"/>
        <v/>
      </c>
      <c r="B566" s="27" t="str">
        <f t="shared" si="97"/>
        <v/>
      </c>
      <c r="C566" s="22">
        <f t="shared" si="98"/>
        <v>0</v>
      </c>
      <c r="D566" s="22">
        <f t="shared" si="99"/>
        <v>0</v>
      </c>
      <c r="E566" s="22">
        <f t="shared" si="107"/>
        <v>0</v>
      </c>
      <c r="F566" s="29">
        <f t="shared" si="105"/>
        <v>5000</v>
      </c>
      <c r="G566" s="23"/>
      <c r="H566" s="22">
        <f t="shared" si="108"/>
        <v>0</v>
      </c>
      <c r="I566" s="22">
        <f t="shared" si="100"/>
        <v>0</v>
      </c>
      <c r="J566" s="24"/>
      <c r="K566" s="40"/>
      <c r="L566" s="22">
        <f t="shared" si="101"/>
        <v>0</v>
      </c>
      <c r="M566" s="39">
        <f t="shared" si="109"/>
        <v>0</v>
      </c>
      <c r="N566" s="22">
        <f t="shared" si="102"/>
        <v>0</v>
      </c>
      <c r="O566" s="22">
        <f t="shared" si="104"/>
        <v>0</v>
      </c>
      <c r="P566" s="22">
        <f t="shared" si="103"/>
        <v>0</v>
      </c>
      <c r="Q566" s="13"/>
    </row>
    <row r="567" spans="1:17" x14ac:dyDescent="0.25">
      <c r="A567" s="26" t="str">
        <f t="shared" si="96"/>
        <v/>
      </c>
      <c r="B567" s="27" t="str">
        <f t="shared" si="97"/>
        <v/>
      </c>
      <c r="C567" s="22">
        <f t="shared" si="98"/>
        <v>0</v>
      </c>
      <c r="D567" s="22">
        <f t="shared" si="99"/>
        <v>0</v>
      </c>
      <c r="E567" s="22">
        <f t="shared" si="107"/>
        <v>0</v>
      </c>
      <c r="F567" s="29">
        <f t="shared" si="105"/>
        <v>5000</v>
      </c>
      <c r="G567" s="23"/>
      <c r="H567" s="22">
        <f t="shared" si="108"/>
        <v>0</v>
      </c>
      <c r="I567" s="22">
        <f t="shared" si="100"/>
        <v>0</v>
      </c>
      <c r="J567" s="24"/>
      <c r="K567" s="40"/>
      <c r="L567" s="22">
        <f t="shared" si="101"/>
        <v>0</v>
      </c>
      <c r="M567" s="39">
        <f t="shared" si="109"/>
        <v>0</v>
      </c>
      <c r="N567" s="22">
        <f t="shared" si="102"/>
        <v>0</v>
      </c>
      <c r="O567" s="22">
        <f t="shared" si="104"/>
        <v>0</v>
      </c>
      <c r="P567" s="22">
        <f t="shared" si="103"/>
        <v>0</v>
      </c>
      <c r="Q567" s="13"/>
    </row>
    <row r="568" spans="1:17" x14ac:dyDescent="0.25">
      <c r="A568" s="26" t="str">
        <f t="shared" si="96"/>
        <v/>
      </c>
      <c r="B568" s="27" t="str">
        <f t="shared" si="97"/>
        <v/>
      </c>
      <c r="C568" s="22">
        <f t="shared" si="98"/>
        <v>0</v>
      </c>
      <c r="D568" s="22">
        <f t="shared" si="99"/>
        <v>0</v>
      </c>
      <c r="E568" s="22">
        <f t="shared" si="107"/>
        <v>0</v>
      </c>
      <c r="F568" s="29">
        <f t="shared" si="105"/>
        <v>5000</v>
      </c>
      <c r="G568" s="23"/>
      <c r="H568" s="22">
        <f t="shared" si="108"/>
        <v>0</v>
      </c>
      <c r="I568" s="22">
        <f t="shared" si="100"/>
        <v>0</v>
      </c>
      <c r="J568" s="24"/>
      <c r="K568" s="40"/>
      <c r="L568" s="22">
        <f t="shared" si="101"/>
        <v>0</v>
      </c>
      <c r="M568" s="39">
        <f t="shared" si="109"/>
        <v>0</v>
      </c>
      <c r="N568" s="22">
        <f t="shared" si="102"/>
        <v>0</v>
      </c>
      <c r="O568" s="22">
        <f t="shared" si="104"/>
        <v>0</v>
      </c>
      <c r="P568" s="22">
        <f t="shared" si="103"/>
        <v>0</v>
      </c>
      <c r="Q568" s="13"/>
    </row>
    <row r="569" spans="1:17" x14ac:dyDescent="0.25">
      <c r="A569" s="26" t="str">
        <f t="shared" si="96"/>
        <v/>
      </c>
      <c r="B569" s="27" t="str">
        <f t="shared" si="97"/>
        <v/>
      </c>
      <c r="C569" s="22">
        <f t="shared" si="98"/>
        <v>0</v>
      </c>
      <c r="D569" s="22">
        <f t="shared" si="99"/>
        <v>0</v>
      </c>
      <c r="E569" s="22">
        <f t="shared" si="107"/>
        <v>0</v>
      </c>
      <c r="F569" s="29">
        <f t="shared" si="105"/>
        <v>5000</v>
      </c>
      <c r="G569" s="23"/>
      <c r="H569" s="22">
        <f t="shared" si="108"/>
        <v>0</v>
      </c>
      <c r="I569" s="22">
        <f t="shared" si="100"/>
        <v>0</v>
      </c>
      <c r="J569" s="24"/>
      <c r="K569" s="40"/>
      <c r="L569" s="22">
        <f t="shared" si="101"/>
        <v>0</v>
      </c>
      <c r="M569" s="39">
        <f t="shared" si="109"/>
        <v>0</v>
      </c>
      <c r="N569" s="22">
        <f t="shared" si="102"/>
        <v>0</v>
      </c>
      <c r="O569" s="22">
        <f t="shared" si="104"/>
        <v>0</v>
      </c>
      <c r="P569" s="22">
        <f t="shared" si="103"/>
        <v>0</v>
      </c>
      <c r="Q569" s="13"/>
    </row>
    <row r="570" spans="1:17" x14ac:dyDescent="0.25">
      <c r="A570" s="26" t="str">
        <f t="shared" ref="A570:A619" si="110">IF(((E569+H569+I569)-P569)&gt;0.01,A569+1,"")</f>
        <v/>
      </c>
      <c r="B570" s="27" t="str">
        <f t="shared" ref="B570:B619" si="111">IF(((E569+H569+I569)-P569)&gt;0.01,IF(ISBLANK($D$8),"",DATE(YEAR($D$8),MONTH($D$8)+(ROW(B570)-ROW($B$57)),DAY($D$8))),"")</f>
        <v/>
      </c>
      <c r="C570" s="22">
        <f t="shared" ref="C570:C619" si="112">IF(C569+IF(PPI=TRUE,O569,0)-IF(L569="",0,(P569-M569)*(1-$D$22))&lt;0,0,C569+IF(PPI=TRUE,O569,0)-IF(L569="",0,(P569-M569)*(1-$D$22)))</f>
        <v>0</v>
      </c>
      <c r="D570" s="22">
        <f t="shared" ref="D570:D619" si="113">D569-IF(L569="",0,(P569-M569)*$D$22)+IF(C569+IF(PPI=TRUE,O569,0)-IF(L569="",0,(P569-M569)*(1-$D$22))&lt;0,C569+IF(PPI=TRUE,O569,0)-IF(L569="",0,(P569-M569)*(1-$D$22)),0)</f>
        <v>0</v>
      </c>
      <c r="E570" s="22">
        <f t="shared" si="107"/>
        <v>0</v>
      </c>
      <c r="F570" s="29">
        <f t="shared" si="105"/>
        <v>5000</v>
      </c>
      <c r="G570" s="23"/>
      <c r="H570" s="22">
        <f t="shared" si="108"/>
        <v>0</v>
      </c>
      <c r="I570" s="22">
        <f t="shared" ref="I570:I619" si="114">IF(D570&lt;0,"",IF(ISBLANK($D$14),"",D570*($D$20/12)))</f>
        <v>0</v>
      </c>
      <c r="J570" s="24"/>
      <c r="K570" s="40"/>
      <c r="L570" s="22">
        <f t="shared" ref="L570:L619" si="115">IF(E570&gt;0,P570-M570-IF(PPI=TRUE,0,O570),0)</f>
        <v>0</v>
      </c>
      <c r="M570" s="39">
        <f t="shared" si="109"/>
        <v>0</v>
      </c>
      <c r="N570" s="22">
        <f t="shared" ref="N570:N619" si="116">IF(E570&gt;=0.01,IF(Pay=1,0,IF(ISBLANK($D$28),0,IF(E570&lt;$D$28+E570*$D$24,E570-E570*$D$24,$D$28))),0)</f>
        <v>0</v>
      </c>
      <c r="O570" s="22">
        <f t="shared" si="104"/>
        <v>0</v>
      </c>
      <c r="P570" s="22">
        <f t="shared" ref="P570:P617" si="117">IF(E570&gt;0,SUM(IF(E570&lt;$D$30,E570+M570,IF(Minimum+IF(Pay=1,0,M570)+IF(PPI=TRUE,0,O570)+N570&gt;$D$30,SUM(Minimum,IF(Pay=1,0,M570),N570,IF(PPI=TRUE,0,O570)),$D$30))),0)</f>
        <v>0</v>
      </c>
      <c r="Q570" s="13"/>
    </row>
    <row r="571" spans="1:17" x14ac:dyDescent="0.25">
      <c r="A571" s="26" t="str">
        <f t="shared" si="110"/>
        <v/>
      </c>
      <c r="B571" s="27" t="str">
        <f t="shared" si="111"/>
        <v/>
      </c>
      <c r="C571" s="22">
        <f t="shared" si="112"/>
        <v>0</v>
      </c>
      <c r="D571" s="22">
        <f t="shared" si="113"/>
        <v>0</v>
      </c>
      <c r="E571" s="22">
        <f t="shared" si="107"/>
        <v>0</v>
      </c>
      <c r="F571" s="29">
        <f t="shared" si="105"/>
        <v>5000</v>
      </c>
      <c r="G571" s="23"/>
      <c r="H571" s="22">
        <f t="shared" si="108"/>
        <v>0</v>
      </c>
      <c r="I571" s="22">
        <f t="shared" si="114"/>
        <v>0</v>
      </c>
      <c r="J571" s="24"/>
      <c r="K571" s="40"/>
      <c r="L571" s="22">
        <f t="shared" si="115"/>
        <v>0</v>
      </c>
      <c r="M571" s="39">
        <f t="shared" si="109"/>
        <v>0</v>
      </c>
      <c r="N571" s="22">
        <f t="shared" si="116"/>
        <v>0</v>
      </c>
      <c r="O571" s="22">
        <f t="shared" ref="O571:O619" si="118">IF(E571&gt;=0.01,IF(ISBLANK($D$32),0,E571*$D$32),0)</f>
        <v>0</v>
      </c>
      <c r="P571" s="22">
        <f t="shared" si="117"/>
        <v>0</v>
      </c>
      <c r="Q571" s="13"/>
    </row>
    <row r="572" spans="1:17" x14ac:dyDescent="0.25">
      <c r="A572" s="26" t="str">
        <f t="shared" si="110"/>
        <v/>
      </c>
      <c r="B572" s="27" t="str">
        <f t="shared" si="111"/>
        <v/>
      </c>
      <c r="C572" s="22">
        <f t="shared" si="112"/>
        <v>0</v>
      </c>
      <c r="D572" s="22">
        <f t="shared" si="113"/>
        <v>0</v>
      </c>
      <c r="E572" s="22">
        <f t="shared" si="107"/>
        <v>0</v>
      </c>
      <c r="F572" s="29">
        <f t="shared" si="105"/>
        <v>5000</v>
      </c>
      <c r="G572" s="23"/>
      <c r="H572" s="22">
        <f t="shared" si="108"/>
        <v>0</v>
      </c>
      <c r="I572" s="22">
        <f t="shared" si="114"/>
        <v>0</v>
      </c>
      <c r="J572" s="24"/>
      <c r="K572" s="40"/>
      <c r="L572" s="22">
        <f t="shared" si="115"/>
        <v>0</v>
      </c>
      <c r="M572" s="39">
        <f t="shared" si="109"/>
        <v>0</v>
      </c>
      <c r="N572" s="22">
        <f t="shared" si="116"/>
        <v>0</v>
      </c>
      <c r="O572" s="22">
        <f t="shared" si="118"/>
        <v>0</v>
      </c>
      <c r="P572" s="22">
        <f t="shared" si="117"/>
        <v>0</v>
      </c>
      <c r="Q572" s="13"/>
    </row>
    <row r="573" spans="1:17" x14ac:dyDescent="0.25">
      <c r="A573" s="26" t="str">
        <f t="shared" si="110"/>
        <v/>
      </c>
      <c r="B573" s="27" t="str">
        <f t="shared" si="111"/>
        <v/>
      </c>
      <c r="C573" s="22">
        <f t="shared" si="112"/>
        <v>0</v>
      </c>
      <c r="D573" s="22">
        <f t="shared" si="113"/>
        <v>0</v>
      </c>
      <c r="E573" s="22">
        <f t="shared" si="107"/>
        <v>0</v>
      </c>
      <c r="F573" s="29">
        <f t="shared" ref="F573:F619" si="119">IF(ISBLANK($D$10),"",$D$10-E573)</f>
        <v>5000</v>
      </c>
      <c r="G573" s="23"/>
      <c r="H573" s="22">
        <f t="shared" si="108"/>
        <v>0</v>
      </c>
      <c r="I573" s="22">
        <f t="shared" si="114"/>
        <v>0</v>
      </c>
      <c r="J573" s="24"/>
      <c r="K573" s="40"/>
      <c r="L573" s="22">
        <f t="shared" si="115"/>
        <v>0</v>
      </c>
      <c r="M573" s="39">
        <f t="shared" si="109"/>
        <v>0</v>
      </c>
      <c r="N573" s="22">
        <f t="shared" si="116"/>
        <v>0</v>
      </c>
      <c r="O573" s="22">
        <f t="shared" si="118"/>
        <v>0</v>
      </c>
      <c r="P573" s="22">
        <f t="shared" si="117"/>
        <v>0</v>
      </c>
      <c r="Q573" s="13"/>
    </row>
    <row r="574" spans="1:17" x14ac:dyDescent="0.25">
      <c r="A574" s="26" t="str">
        <f t="shared" si="110"/>
        <v/>
      </c>
      <c r="B574" s="27" t="str">
        <f t="shared" si="111"/>
        <v/>
      </c>
      <c r="C574" s="22">
        <f t="shared" si="112"/>
        <v>0</v>
      </c>
      <c r="D574" s="22">
        <f t="shared" si="113"/>
        <v>0</v>
      </c>
      <c r="E574" s="22">
        <f t="shared" si="107"/>
        <v>0</v>
      </c>
      <c r="F574" s="29">
        <f t="shared" si="119"/>
        <v>5000</v>
      </c>
      <c r="G574" s="23"/>
      <c r="H574" s="22">
        <f t="shared" si="108"/>
        <v>0</v>
      </c>
      <c r="I574" s="22">
        <f t="shared" si="114"/>
        <v>0</v>
      </c>
      <c r="J574" s="24"/>
      <c r="K574" s="40"/>
      <c r="L574" s="22">
        <f t="shared" si="115"/>
        <v>0</v>
      </c>
      <c r="M574" s="39">
        <f t="shared" si="109"/>
        <v>0</v>
      </c>
      <c r="N574" s="22">
        <f t="shared" si="116"/>
        <v>0</v>
      </c>
      <c r="O574" s="22">
        <f t="shared" si="118"/>
        <v>0</v>
      </c>
      <c r="P574" s="22">
        <f t="shared" si="117"/>
        <v>0</v>
      </c>
      <c r="Q574" s="13"/>
    </row>
    <row r="575" spans="1:17" x14ac:dyDescent="0.25">
      <c r="A575" s="26" t="str">
        <f t="shared" si="110"/>
        <v/>
      </c>
      <c r="B575" s="27" t="str">
        <f t="shared" si="111"/>
        <v/>
      </c>
      <c r="C575" s="22">
        <f t="shared" si="112"/>
        <v>0</v>
      </c>
      <c r="D575" s="22">
        <f t="shared" si="113"/>
        <v>0</v>
      </c>
      <c r="E575" s="22">
        <f t="shared" si="107"/>
        <v>0</v>
      </c>
      <c r="F575" s="29">
        <f t="shared" si="119"/>
        <v>5000</v>
      </c>
      <c r="G575" s="23"/>
      <c r="H575" s="22">
        <f t="shared" si="108"/>
        <v>0</v>
      </c>
      <c r="I575" s="22">
        <f t="shared" si="114"/>
        <v>0</v>
      </c>
      <c r="J575" s="24"/>
      <c r="K575" s="40"/>
      <c r="L575" s="22">
        <f t="shared" si="115"/>
        <v>0</v>
      </c>
      <c r="M575" s="39">
        <f t="shared" si="109"/>
        <v>0</v>
      </c>
      <c r="N575" s="22">
        <f t="shared" si="116"/>
        <v>0</v>
      </c>
      <c r="O575" s="22">
        <f t="shared" si="118"/>
        <v>0</v>
      </c>
      <c r="P575" s="22">
        <f t="shared" si="117"/>
        <v>0</v>
      </c>
      <c r="Q575" s="13"/>
    </row>
    <row r="576" spans="1:17" x14ac:dyDescent="0.25">
      <c r="A576" s="26" t="str">
        <f t="shared" si="110"/>
        <v/>
      </c>
      <c r="B576" s="27" t="str">
        <f t="shared" si="111"/>
        <v/>
      </c>
      <c r="C576" s="22">
        <f t="shared" si="112"/>
        <v>0</v>
      </c>
      <c r="D576" s="22">
        <f t="shared" si="113"/>
        <v>0</v>
      </c>
      <c r="E576" s="22">
        <f t="shared" si="107"/>
        <v>0</v>
      </c>
      <c r="F576" s="29">
        <f t="shared" si="119"/>
        <v>5000</v>
      </c>
      <c r="G576" s="23"/>
      <c r="H576" s="22">
        <f t="shared" si="108"/>
        <v>0</v>
      </c>
      <c r="I576" s="22">
        <f t="shared" si="114"/>
        <v>0</v>
      </c>
      <c r="J576" s="24"/>
      <c r="K576" s="40"/>
      <c r="L576" s="22">
        <f t="shared" si="115"/>
        <v>0</v>
      </c>
      <c r="M576" s="39">
        <f t="shared" si="109"/>
        <v>0</v>
      </c>
      <c r="N576" s="22">
        <f t="shared" si="116"/>
        <v>0</v>
      </c>
      <c r="O576" s="22">
        <f t="shared" si="118"/>
        <v>0</v>
      </c>
      <c r="P576" s="22">
        <f t="shared" si="117"/>
        <v>0</v>
      </c>
      <c r="Q576" s="13"/>
    </row>
    <row r="577" spans="1:17" x14ac:dyDescent="0.25">
      <c r="A577" s="26" t="str">
        <f t="shared" si="110"/>
        <v/>
      </c>
      <c r="B577" s="27" t="str">
        <f t="shared" si="111"/>
        <v/>
      </c>
      <c r="C577" s="22">
        <f t="shared" si="112"/>
        <v>0</v>
      </c>
      <c r="D577" s="22">
        <f t="shared" si="113"/>
        <v>0</v>
      </c>
      <c r="E577" s="22">
        <f t="shared" si="107"/>
        <v>0</v>
      </c>
      <c r="F577" s="29">
        <f t="shared" si="119"/>
        <v>5000</v>
      </c>
      <c r="G577" s="23"/>
      <c r="H577" s="22">
        <f t="shared" si="108"/>
        <v>0</v>
      </c>
      <c r="I577" s="22">
        <f t="shared" si="114"/>
        <v>0</v>
      </c>
      <c r="J577" s="24"/>
      <c r="K577" s="40"/>
      <c r="L577" s="22">
        <f t="shared" si="115"/>
        <v>0</v>
      </c>
      <c r="M577" s="39">
        <f t="shared" si="109"/>
        <v>0</v>
      </c>
      <c r="N577" s="22">
        <f t="shared" si="116"/>
        <v>0</v>
      </c>
      <c r="O577" s="22">
        <f t="shared" si="118"/>
        <v>0</v>
      </c>
      <c r="P577" s="22">
        <f t="shared" si="117"/>
        <v>0</v>
      </c>
      <c r="Q577" s="13"/>
    </row>
    <row r="578" spans="1:17" x14ac:dyDescent="0.25">
      <c r="A578" s="26" t="str">
        <f t="shared" si="110"/>
        <v/>
      </c>
      <c r="B578" s="27" t="str">
        <f t="shared" si="111"/>
        <v/>
      </c>
      <c r="C578" s="22">
        <f t="shared" si="112"/>
        <v>0</v>
      </c>
      <c r="D578" s="22">
        <f t="shared" si="113"/>
        <v>0</v>
      </c>
      <c r="E578" s="22">
        <f t="shared" si="107"/>
        <v>0</v>
      </c>
      <c r="F578" s="29">
        <f t="shared" si="119"/>
        <v>5000</v>
      </c>
      <c r="G578" s="23"/>
      <c r="H578" s="22">
        <f t="shared" si="108"/>
        <v>0</v>
      </c>
      <c r="I578" s="22">
        <f t="shared" si="114"/>
        <v>0</v>
      </c>
      <c r="J578" s="24"/>
      <c r="K578" s="40"/>
      <c r="L578" s="22">
        <f t="shared" si="115"/>
        <v>0</v>
      </c>
      <c r="M578" s="39">
        <f t="shared" si="109"/>
        <v>0</v>
      </c>
      <c r="N578" s="22">
        <f t="shared" si="116"/>
        <v>0</v>
      </c>
      <c r="O578" s="22">
        <f t="shared" si="118"/>
        <v>0</v>
      </c>
      <c r="P578" s="22">
        <f t="shared" si="117"/>
        <v>0</v>
      </c>
      <c r="Q578" s="13"/>
    </row>
    <row r="579" spans="1:17" x14ac:dyDescent="0.25">
      <c r="A579" s="26" t="str">
        <f t="shared" si="110"/>
        <v/>
      </c>
      <c r="B579" s="27" t="str">
        <f t="shared" si="111"/>
        <v/>
      </c>
      <c r="C579" s="22">
        <f t="shared" si="112"/>
        <v>0</v>
      </c>
      <c r="D579" s="22">
        <f t="shared" si="113"/>
        <v>0</v>
      </c>
      <c r="E579" s="22">
        <f t="shared" si="107"/>
        <v>0</v>
      </c>
      <c r="F579" s="29">
        <f t="shared" si="119"/>
        <v>5000</v>
      </c>
      <c r="G579" s="23"/>
      <c r="H579" s="22">
        <f t="shared" si="108"/>
        <v>0</v>
      </c>
      <c r="I579" s="22">
        <f t="shared" si="114"/>
        <v>0</v>
      </c>
      <c r="J579" s="24"/>
      <c r="K579" s="40"/>
      <c r="L579" s="22">
        <f t="shared" si="115"/>
        <v>0</v>
      </c>
      <c r="M579" s="39">
        <f t="shared" si="109"/>
        <v>0</v>
      </c>
      <c r="N579" s="22">
        <f t="shared" si="116"/>
        <v>0</v>
      </c>
      <c r="O579" s="22">
        <f t="shared" si="118"/>
        <v>0</v>
      </c>
      <c r="P579" s="22">
        <f t="shared" si="117"/>
        <v>0</v>
      </c>
      <c r="Q579" s="13"/>
    </row>
    <row r="580" spans="1:17" x14ac:dyDescent="0.25">
      <c r="A580" s="26" t="str">
        <f t="shared" si="110"/>
        <v/>
      </c>
      <c r="B580" s="27" t="str">
        <f t="shared" si="111"/>
        <v/>
      </c>
      <c r="C580" s="22">
        <f t="shared" si="112"/>
        <v>0</v>
      </c>
      <c r="D580" s="22">
        <f t="shared" si="113"/>
        <v>0</v>
      </c>
      <c r="E580" s="22">
        <f t="shared" si="107"/>
        <v>0</v>
      </c>
      <c r="F580" s="29">
        <f t="shared" si="119"/>
        <v>5000</v>
      </c>
      <c r="G580" s="23"/>
      <c r="H580" s="22">
        <f t="shared" si="108"/>
        <v>0</v>
      </c>
      <c r="I580" s="22">
        <f t="shared" si="114"/>
        <v>0</v>
      </c>
      <c r="J580" s="24"/>
      <c r="K580" s="40"/>
      <c r="L580" s="22">
        <f t="shared" si="115"/>
        <v>0</v>
      </c>
      <c r="M580" s="39">
        <f t="shared" si="109"/>
        <v>0</v>
      </c>
      <c r="N580" s="22">
        <f t="shared" si="116"/>
        <v>0</v>
      </c>
      <c r="O580" s="22">
        <f t="shared" si="118"/>
        <v>0</v>
      </c>
      <c r="P580" s="22">
        <f t="shared" si="117"/>
        <v>0</v>
      </c>
      <c r="Q580" s="13"/>
    </row>
    <row r="581" spans="1:17" x14ac:dyDescent="0.25">
      <c r="A581" s="26" t="str">
        <f t="shared" si="110"/>
        <v/>
      </c>
      <c r="B581" s="27" t="str">
        <f t="shared" si="111"/>
        <v/>
      </c>
      <c r="C581" s="22">
        <f t="shared" si="112"/>
        <v>0</v>
      </c>
      <c r="D581" s="22">
        <f t="shared" si="113"/>
        <v>0</v>
      </c>
      <c r="E581" s="22">
        <f t="shared" si="107"/>
        <v>0</v>
      </c>
      <c r="F581" s="29">
        <f t="shared" si="119"/>
        <v>5000</v>
      </c>
      <c r="G581" s="23"/>
      <c r="H581" s="22">
        <f t="shared" si="108"/>
        <v>0</v>
      </c>
      <c r="I581" s="22">
        <f t="shared" si="114"/>
        <v>0</v>
      </c>
      <c r="J581" s="24"/>
      <c r="K581" s="40"/>
      <c r="L581" s="22">
        <f t="shared" si="115"/>
        <v>0</v>
      </c>
      <c r="M581" s="39">
        <f t="shared" si="109"/>
        <v>0</v>
      </c>
      <c r="N581" s="22">
        <f t="shared" si="116"/>
        <v>0</v>
      </c>
      <c r="O581" s="22">
        <f t="shared" si="118"/>
        <v>0</v>
      </c>
      <c r="P581" s="22">
        <f t="shared" si="117"/>
        <v>0</v>
      </c>
      <c r="Q581" s="13"/>
    </row>
    <row r="582" spans="1:17" x14ac:dyDescent="0.25">
      <c r="A582" s="26" t="str">
        <f t="shared" si="110"/>
        <v/>
      </c>
      <c r="B582" s="27" t="str">
        <f t="shared" si="111"/>
        <v/>
      </c>
      <c r="C582" s="22">
        <f t="shared" si="112"/>
        <v>0</v>
      </c>
      <c r="D582" s="22">
        <f t="shared" si="113"/>
        <v>0</v>
      </c>
      <c r="E582" s="22">
        <f t="shared" si="107"/>
        <v>0</v>
      </c>
      <c r="F582" s="29">
        <f t="shared" si="119"/>
        <v>5000</v>
      </c>
      <c r="G582" s="23"/>
      <c r="H582" s="22">
        <f t="shared" si="108"/>
        <v>0</v>
      </c>
      <c r="I582" s="22">
        <f t="shared" si="114"/>
        <v>0</v>
      </c>
      <c r="J582" s="24"/>
      <c r="K582" s="40"/>
      <c r="L582" s="22">
        <f t="shared" si="115"/>
        <v>0</v>
      </c>
      <c r="M582" s="39">
        <f t="shared" si="109"/>
        <v>0</v>
      </c>
      <c r="N582" s="22">
        <f t="shared" si="116"/>
        <v>0</v>
      </c>
      <c r="O582" s="22">
        <f t="shared" si="118"/>
        <v>0</v>
      </c>
      <c r="P582" s="22">
        <f t="shared" si="117"/>
        <v>0</v>
      </c>
      <c r="Q582" s="13"/>
    </row>
    <row r="583" spans="1:17" x14ac:dyDescent="0.25">
      <c r="A583" s="26" t="str">
        <f t="shared" si="110"/>
        <v/>
      </c>
      <c r="B583" s="27" t="str">
        <f t="shared" si="111"/>
        <v/>
      </c>
      <c r="C583" s="22">
        <f t="shared" si="112"/>
        <v>0</v>
      </c>
      <c r="D583" s="22">
        <f t="shared" si="113"/>
        <v>0</v>
      </c>
      <c r="E583" s="22">
        <f t="shared" si="107"/>
        <v>0</v>
      </c>
      <c r="F583" s="29">
        <f t="shared" si="119"/>
        <v>5000</v>
      </c>
      <c r="G583" s="23"/>
      <c r="H583" s="22">
        <f t="shared" si="108"/>
        <v>0</v>
      </c>
      <c r="I583" s="22">
        <f t="shared" si="114"/>
        <v>0</v>
      </c>
      <c r="J583" s="24"/>
      <c r="K583" s="40"/>
      <c r="L583" s="22">
        <f t="shared" si="115"/>
        <v>0</v>
      </c>
      <c r="M583" s="39">
        <f t="shared" si="109"/>
        <v>0</v>
      </c>
      <c r="N583" s="22">
        <f t="shared" si="116"/>
        <v>0</v>
      </c>
      <c r="O583" s="22">
        <f t="shared" si="118"/>
        <v>0</v>
      </c>
      <c r="P583" s="22">
        <f t="shared" si="117"/>
        <v>0</v>
      </c>
      <c r="Q583" s="13"/>
    </row>
    <row r="584" spans="1:17" x14ac:dyDescent="0.25">
      <c r="A584" s="26" t="str">
        <f t="shared" si="110"/>
        <v/>
      </c>
      <c r="B584" s="27" t="str">
        <f t="shared" si="111"/>
        <v/>
      </c>
      <c r="C584" s="22">
        <f t="shared" si="112"/>
        <v>0</v>
      </c>
      <c r="D584" s="22">
        <f t="shared" si="113"/>
        <v>0</v>
      </c>
      <c r="E584" s="22">
        <f t="shared" ref="E584:E619" si="120">IF(C584&lt;0,"",SUM(C584:D584))</f>
        <v>0</v>
      </c>
      <c r="F584" s="29">
        <f t="shared" si="119"/>
        <v>5000</v>
      </c>
      <c r="G584" s="23"/>
      <c r="H584" s="22">
        <f t="shared" si="108"/>
        <v>0</v>
      </c>
      <c r="I584" s="22">
        <f t="shared" si="114"/>
        <v>0</v>
      </c>
      <c r="J584" s="24"/>
      <c r="K584" s="40"/>
      <c r="L584" s="22">
        <f t="shared" si="115"/>
        <v>0</v>
      </c>
      <c r="M584" s="39">
        <f t="shared" si="109"/>
        <v>0</v>
      </c>
      <c r="N584" s="22">
        <f t="shared" si="116"/>
        <v>0</v>
      </c>
      <c r="O584" s="22">
        <f t="shared" si="118"/>
        <v>0</v>
      </c>
      <c r="P584" s="22">
        <f t="shared" si="117"/>
        <v>0</v>
      </c>
      <c r="Q584" s="13"/>
    </row>
    <row r="585" spans="1:17" x14ac:dyDescent="0.25">
      <c r="A585" s="26" t="str">
        <f t="shared" si="110"/>
        <v/>
      </c>
      <c r="B585" s="27" t="str">
        <f t="shared" si="111"/>
        <v/>
      </c>
      <c r="C585" s="22">
        <f t="shared" si="112"/>
        <v>0</v>
      </c>
      <c r="D585" s="22">
        <f t="shared" si="113"/>
        <v>0</v>
      </c>
      <c r="E585" s="22">
        <f t="shared" si="120"/>
        <v>0</v>
      </c>
      <c r="F585" s="29">
        <f t="shared" si="119"/>
        <v>5000</v>
      </c>
      <c r="G585" s="23"/>
      <c r="H585" s="22">
        <f t="shared" si="108"/>
        <v>0</v>
      </c>
      <c r="I585" s="22">
        <f t="shared" si="114"/>
        <v>0</v>
      </c>
      <c r="J585" s="24"/>
      <c r="K585" s="40"/>
      <c r="L585" s="22">
        <f t="shared" si="115"/>
        <v>0</v>
      </c>
      <c r="M585" s="39">
        <f t="shared" si="109"/>
        <v>0</v>
      </c>
      <c r="N585" s="22">
        <f t="shared" si="116"/>
        <v>0</v>
      </c>
      <c r="O585" s="22">
        <f t="shared" si="118"/>
        <v>0</v>
      </c>
      <c r="P585" s="22">
        <f t="shared" si="117"/>
        <v>0</v>
      </c>
      <c r="Q585" s="13"/>
    </row>
    <row r="586" spans="1:17" x14ac:dyDescent="0.25">
      <c r="A586" s="26" t="str">
        <f t="shared" si="110"/>
        <v/>
      </c>
      <c r="B586" s="27" t="str">
        <f t="shared" si="111"/>
        <v/>
      </c>
      <c r="C586" s="22">
        <f t="shared" si="112"/>
        <v>0</v>
      </c>
      <c r="D586" s="22">
        <f t="shared" si="113"/>
        <v>0</v>
      </c>
      <c r="E586" s="22">
        <f t="shared" si="120"/>
        <v>0</v>
      </c>
      <c r="F586" s="29">
        <f t="shared" si="119"/>
        <v>5000</v>
      </c>
      <c r="G586" s="23"/>
      <c r="H586" s="22">
        <f t="shared" si="108"/>
        <v>0</v>
      </c>
      <c r="I586" s="22">
        <f t="shared" si="114"/>
        <v>0</v>
      </c>
      <c r="J586" s="24"/>
      <c r="K586" s="40"/>
      <c r="L586" s="22">
        <f t="shared" si="115"/>
        <v>0</v>
      </c>
      <c r="M586" s="39">
        <f t="shared" si="109"/>
        <v>0</v>
      </c>
      <c r="N586" s="22">
        <f t="shared" si="116"/>
        <v>0</v>
      </c>
      <c r="O586" s="22">
        <f t="shared" si="118"/>
        <v>0</v>
      </c>
      <c r="P586" s="22">
        <f t="shared" si="117"/>
        <v>0</v>
      </c>
      <c r="Q586" s="13"/>
    </row>
    <row r="587" spans="1:17" x14ac:dyDescent="0.25">
      <c r="A587" s="26" t="str">
        <f t="shared" si="110"/>
        <v/>
      </c>
      <c r="B587" s="27" t="str">
        <f t="shared" si="111"/>
        <v/>
      </c>
      <c r="C587" s="22">
        <f t="shared" si="112"/>
        <v>0</v>
      </c>
      <c r="D587" s="22">
        <f t="shared" si="113"/>
        <v>0</v>
      </c>
      <c r="E587" s="22">
        <f t="shared" si="120"/>
        <v>0</v>
      </c>
      <c r="F587" s="29">
        <f t="shared" si="119"/>
        <v>5000</v>
      </c>
      <c r="G587" s="23"/>
      <c r="H587" s="22">
        <f t="shared" si="108"/>
        <v>0</v>
      </c>
      <c r="I587" s="22">
        <f t="shared" si="114"/>
        <v>0</v>
      </c>
      <c r="J587" s="24"/>
      <c r="K587" s="40"/>
      <c r="L587" s="22">
        <f t="shared" si="115"/>
        <v>0</v>
      </c>
      <c r="M587" s="39">
        <f t="shared" si="109"/>
        <v>0</v>
      </c>
      <c r="N587" s="22">
        <f t="shared" si="116"/>
        <v>0</v>
      </c>
      <c r="O587" s="22">
        <f t="shared" si="118"/>
        <v>0</v>
      </c>
      <c r="P587" s="22">
        <f t="shared" si="117"/>
        <v>0</v>
      </c>
      <c r="Q587" s="13"/>
    </row>
    <row r="588" spans="1:17" x14ac:dyDescent="0.25">
      <c r="A588" s="26" t="str">
        <f t="shared" si="110"/>
        <v/>
      </c>
      <c r="B588" s="27" t="str">
        <f t="shared" si="111"/>
        <v/>
      </c>
      <c r="C588" s="22">
        <f t="shared" si="112"/>
        <v>0</v>
      </c>
      <c r="D588" s="22">
        <f t="shared" si="113"/>
        <v>0</v>
      </c>
      <c r="E588" s="22">
        <f t="shared" si="120"/>
        <v>0</v>
      </c>
      <c r="F588" s="29">
        <f t="shared" si="119"/>
        <v>5000</v>
      </c>
      <c r="G588" s="23"/>
      <c r="H588" s="22">
        <f t="shared" si="108"/>
        <v>0</v>
      </c>
      <c r="I588" s="22">
        <f t="shared" si="114"/>
        <v>0</v>
      </c>
      <c r="J588" s="24"/>
      <c r="K588" s="40"/>
      <c r="L588" s="22">
        <f t="shared" si="115"/>
        <v>0</v>
      </c>
      <c r="M588" s="39">
        <f t="shared" si="109"/>
        <v>0</v>
      </c>
      <c r="N588" s="22">
        <f t="shared" si="116"/>
        <v>0</v>
      </c>
      <c r="O588" s="22">
        <f t="shared" si="118"/>
        <v>0</v>
      </c>
      <c r="P588" s="22">
        <f t="shared" si="117"/>
        <v>0</v>
      </c>
      <c r="Q588" s="13"/>
    </row>
    <row r="589" spans="1:17" x14ac:dyDescent="0.25">
      <c r="A589" s="26" t="str">
        <f t="shared" si="110"/>
        <v/>
      </c>
      <c r="B589" s="27" t="str">
        <f t="shared" si="111"/>
        <v/>
      </c>
      <c r="C589" s="22">
        <f t="shared" si="112"/>
        <v>0</v>
      </c>
      <c r="D589" s="22">
        <f t="shared" si="113"/>
        <v>0</v>
      </c>
      <c r="E589" s="22">
        <f t="shared" si="120"/>
        <v>0</v>
      </c>
      <c r="F589" s="29">
        <f t="shared" si="119"/>
        <v>5000</v>
      </c>
      <c r="G589" s="23"/>
      <c r="H589" s="22">
        <f t="shared" si="108"/>
        <v>0</v>
      </c>
      <c r="I589" s="22">
        <f t="shared" si="114"/>
        <v>0</v>
      </c>
      <c r="J589" s="24"/>
      <c r="K589" s="40"/>
      <c r="L589" s="22">
        <f t="shared" si="115"/>
        <v>0</v>
      </c>
      <c r="M589" s="39">
        <f t="shared" si="109"/>
        <v>0</v>
      </c>
      <c r="N589" s="22">
        <f t="shared" si="116"/>
        <v>0</v>
      </c>
      <c r="O589" s="22">
        <f t="shared" si="118"/>
        <v>0</v>
      </c>
      <c r="P589" s="22">
        <f t="shared" si="117"/>
        <v>0</v>
      </c>
      <c r="Q589" s="13"/>
    </row>
    <row r="590" spans="1:17" x14ac:dyDescent="0.25">
      <c r="A590" s="26" t="str">
        <f t="shared" si="110"/>
        <v/>
      </c>
      <c r="B590" s="27" t="str">
        <f t="shared" si="111"/>
        <v/>
      </c>
      <c r="C590" s="22">
        <f t="shared" si="112"/>
        <v>0</v>
      </c>
      <c r="D590" s="22">
        <f t="shared" si="113"/>
        <v>0</v>
      </c>
      <c r="E590" s="22">
        <f t="shared" si="120"/>
        <v>0</v>
      </c>
      <c r="F590" s="29">
        <f t="shared" si="119"/>
        <v>5000</v>
      </c>
      <c r="G590" s="23"/>
      <c r="H590" s="22">
        <f t="shared" si="108"/>
        <v>0</v>
      </c>
      <c r="I590" s="22">
        <f t="shared" si="114"/>
        <v>0</v>
      </c>
      <c r="J590" s="24"/>
      <c r="K590" s="40"/>
      <c r="L590" s="22">
        <f t="shared" si="115"/>
        <v>0</v>
      </c>
      <c r="M590" s="39">
        <f t="shared" si="109"/>
        <v>0</v>
      </c>
      <c r="N590" s="22">
        <f t="shared" si="116"/>
        <v>0</v>
      </c>
      <c r="O590" s="22">
        <f t="shared" si="118"/>
        <v>0</v>
      </c>
      <c r="P590" s="22">
        <f t="shared" si="117"/>
        <v>0</v>
      </c>
      <c r="Q590" s="13"/>
    </row>
    <row r="591" spans="1:17" x14ac:dyDescent="0.25">
      <c r="A591" s="26" t="str">
        <f t="shared" si="110"/>
        <v/>
      </c>
      <c r="B591" s="27" t="str">
        <f t="shared" si="111"/>
        <v/>
      </c>
      <c r="C591" s="22">
        <f t="shared" si="112"/>
        <v>0</v>
      </c>
      <c r="D591" s="22">
        <f t="shared" si="113"/>
        <v>0</v>
      </c>
      <c r="E591" s="22">
        <f t="shared" si="120"/>
        <v>0</v>
      </c>
      <c r="F591" s="29">
        <f t="shared" si="119"/>
        <v>5000</v>
      </c>
      <c r="G591" s="23"/>
      <c r="H591" s="22">
        <f t="shared" si="108"/>
        <v>0</v>
      </c>
      <c r="I591" s="22">
        <f t="shared" si="114"/>
        <v>0</v>
      </c>
      <c r="J591" s="24"/>
      <c r="K591" s="40"/>
      <c r="L591" s="22">
        <f t="shared" si="115"/>
        <v>0</v>
      </c>
      <c r="M591" s="39">
        <f t="shared" si="109"/>
        <v>0</v>
      </c>
      <c r="N591" s="22">
        <f t="shared" si="116"/>
        <v>0</v>
      </c>
      <c r="O591" s="22">
        <f t="shared" si="118"/>
        <v>0</v>
      </c>
      <c r="P591" s="22">
        <f t="shared" si="117"/>
        <v>0</v>
      </c>
      <c r="Q591" s="13"/>
    </row>
    <row r="592" spans="1:17" x14ac:dyDescent="0.25">
      <c r="A592" s="26" t="str">
        <f t="shared" si="110"/>
        <v/>
      </c>
      <c r="B592" s="27" t="str">
        <f t="shared" si="111"/>
        <v/>
      </c>
      <c r="C592" s="22">
        <f t="shared" si="112"/>
        <v>0</v>
      </c>
      <c r="D592" s="22">
        <f t="shared" si="113"/>
        <v>0</v>
      </c>
      <c r="E592" s="22">
        <f t="shared" si="120"/>
        <v>0</v>
      </c>
      <c r="F592" s="29">
        <f t="shared" si="119"/>
        <v>5000</v>
      </c>
      <c r="G592" s="23"/>
      <c r="H592" s="22">
        <f t="shared" si="108"/>
        <v>0</v>
      </c>
      <c r="I592" s="22">
        <f t="shared" si="114"/>
        <v>0</v>
      </c>
      <c r="J592" s="24"/>
      <c r="K592" s="40"/>
      <c r="L592" s="22">
        <f t="shared" si="115"/>
        <v>0</v>
      </c>
      <c r="M592" s="39">
        <f t="shared" si="109"/>
        <v>0</v>
      </c>
      <c r="N592" s="22">
        <f t="shared" si="116"/>
        <v>0</v>
      </c>
      <c r="O592" s="22">
        <f t="shared" si="118"/>
        <v>0</v>
      </c>
      <c r="P592" s="22">
        <f t="shared" si="117"/>
        <v>0</v>
      </c>
      <c r="Q592" s="13"/>
    </row>
    <row r="593" spans="1:17" x14ac:dyDescent="0.25">
      <c r="A593" s="26" t="str">
        <f t="shared" si="110"/>
        <v/>
      </c>
      <c r="B593" s="27" t="str">
        <f t="shared" si="111"/>
        <v/>
      </c>
      <c r="C593" s="22">
        <f t="shared" si="112"/>
        <v>0</v>
      </c>
      <c r="D593" s="22">
        <f t="shared" si="113"/>
        <v>0</v>
      </c>
      <c r="E593" s="22">
        <f t="shared" si="120"/>
        <v>0</v>
      </c>
      <c r="F593" s="29">
        <f t="shared" si="119"/>
        <v>5000</v>
      </c>
      <c r="G593" s="23"/>
      <c r="H593" s="22">
        <f t="shared" ref="H593:H619" si="121">IF(C593&lt;0,"",IF(ISBLANK($D$12),"",C593*($D$18/12)))</f>
        <v>0</v>
      </c>
      <c r="I593" s="22">
        <f t="shared" si="114"/>
        <v>0</v>
      </c>
      <c r="J593" s="24"/>
      <c r="K593" s="40"/>
      <c r="L593" s="22">
        <f t="shared" si="115"/>
        <v>0</v>
      </c>
      <c r="M593" s="39">
        <f t="shared" si="109"/>
        <v>0</v>
      </c>
      <c r="N593" s="22">
        <f t="shared" si="116"/>
        <v>0</v>
      </c>
      <c r="O593" s="22">
        <f t="shared" si="118"/>
        <v>0</v>
      </c>
      <c r="P593" s="22">
        <f t="shared" si="117"/>
        <v>0</v>
      </c>
      <c r="Q593" s="13"/>
    </row>
    <row r="594" spans="1:17" x14ac:dyDescent="0.25">
      <c r="A594" s="26" t="str">
        <f t="shared" si="110"/>
        <v/>
      </c>
      <c r="B594" s="27" t="str">
        <f t="shared" si="111"/>
        <v/>
      </c>
      <c r="C594" s="22">
        <f t="shared" si="112"/>
        <v>0</v>
      </c>
      <c r="D594" s="22">
        <f t="shared" si="113"/>
        <v>0</v>
      </c>
      <c r="E594" s="22">
        <f t="shared" si="120"/>
        <v>0</v>
      </c>
      <c r="F594" s="29">
        <f t="shared" si="119"/>
        <v>5000</v>
      </c>
      <c r="G594" s="23"/>
      <c r="H594" s="22">
        <f t="shared" si="121"/>
        <v>0</v>
      </c>
      <c r="I594" s="22">
        <f t="shared" si="114"/>
        <v>0</v>
      </c>
      <c r="J594" s="24"/>
      <c r="K594" s="40"/>
      <c r="L594" s="22">
        <f t="shared" si="115"/>
        <v>0</v>
      </c>
      <c r="M594" s="39">
        <f t="shared" si="109"/>
        <v>0</v>
      </c>
      <c r="N594" s="22">
        <f t="shared" si="116"/>
        <v>0</v>
      </c>
      <c r="O594" s="22">
        <f t="shared" si="118"/>
        <v>0</v>
      </c>
      <c r="P594" s="22">
        <f t="shared" si="117"/>
        <v>0</v>
      </c>
      <c r="Q594" s="13"/>
    </row>
    <row r="595" spans="1:17" x14ac:dyDescent="0.25">
      <c r="A595" s="26" t="str">
        <f t="shared" si="110"/>
        <v/>
      </c>
      <c r="B595" s="27" t="str">
        <f t="shared" si="111"/>
        <v/>
      </c>
      <c r="C595" s="22">
        <f t="shared" si="112"/>
        <v>0</v>
      </c>
      <c r="D595" s="22">
        <f t="shared" si="113"/>
        <v>0</v>
      </c>
      <c r="E595" s="22">
        <f t="shared" si="120"/>
        <v>0</v>
      </c>
      <c r="F595" s="29">
        <f t="shared" si="119"/>
        <v>5000</v>
      </c>
      <c r="G595" s="23"/>
      <c r="H595" s="22">
        <f t="shared" si="121"/>
        <v>0</v>
      </c>
      <c r="I595" s="22">
        <f t="shared" si="114"/>
        <v>0</v>
      </c>
      <c r="J595" s="24"/>
      <c r="K595" s="40"/>
      <c r="L595" s="22">
        <f t="shared" si="115"/>
        <v>0</v>
      </c>
      <c r="M595" s="39">
        <f t="shared" si="109"/>
        <v>0</v>
      </c>
      <c r="N595" s="22">
        <f t="shared" si="116"/>
        <v>0</v>
      </c>
      <c r="O595" s="22">
        <f t="shared" si="118"/>
        <v>0</v>
      </c>
      <c r="P595" s="22">
        <f t="shared" si="117"/>
        <v>0</v>
      </c>
      <c r="Q595" s="13"/>
    </row>
    <row r="596" spans="1:17" x14ac:dyDescent="0.25">
      <c r="A596" s="26" t="str">
        <f t="shared" si="110"/>
        <v/>
      </c>
      <c r="B596" s="27" t="str">
        <f t="shared" si="111"/>
        <v/>
      </c>
      <c r="C596" s="22">
        <f t="shared" si="112"/>
        <v>0</v>
      </c>
      <c r="D596" s="22">
        <f t="shared" si="113"/>
        <v>0</v>
      </c>
      <c r="E596" s="22">
        <f t="shared" si="120"/>
        <v>0</v>
      </c>
      <c r="F596" s="29">
        <f t="shared" si="119"/>
        <v>5000</v>
      </c>
      <c r="G596" s="23"/>
      <c r="H596" s="22">
        <f t="shared" si="121"/>
        <v>0</v>
      </c>
      <c r="I596" s="22">
        <f t="shared" si="114"/>
        <v>0</v>
      </c>
      <c r="J596" s="24"/>
      <c r="K596" s="40"/>
      <c r="L596" s="22">
        <f t="shared" si="115"/>
        <v>0</v>
      </c>
      <c r="M596" s="39">
        <f t="shared" si="109"/>
        <v>0</v>
      </c>
      <c r="N596" s="22">
        <f t="shared" si="116"/>
        <v>0</v>
      </c>
      <c r="O596" s="22">
        <f t="shared" si="118"/>
        <v>0</v>
      </c>
      <c r="P596" s="22">
        <f t="shared" si="117"/>
        <v>0</v>
      </c>
      <c r="Q596" s="13"/>
    </row>
    <row r="597" spans="1:17" x14ac:dyDescent="0.25">
      <c r="A597" s="26" t="str">
        <f t="shared" si="110"/>
        <v/>
      </c>
      <c r="B597" s="27" t="str">
        <f t="shared" si="111"/>
        <v/>
      </c>
      <c r="C597" s="22">
        <f t="shared" si="112"/>
        <v>0</v>
      </c>
      <c r="D597" s="22">
        <f t="shared" si="113"/>
        <v>0</v>
      </c>
      <c r="E597" s="22">
        <f t="shared" si="120"/>
        <v>0</v>
      </c>
      <c r="F597" s="29">
        <f t="shared" si="119"/>
        <v>5000</v>
      </c>
      <c r="G597" s="23"/>
      <c r="H597" s="22">
        <f t="shared" si="121"/>
        <v>0</v>
      </c>
      <c r="I597" s="22">
        <f t="shared" si="114"/>
        <v>0</v>
      </c>
      <c r="J597" s="24"/>
      <c r="K597" s="40"/>
      <c r="L597" s="22">
        <f t="shared" si="115"/>
        <v>0</v>
      </c>
      <c r="M597" s="39">
        <f t="shared" si="109"/>
        <v>0</v>
      </c>
      <c r="N597" s="22">
        <f t="shared" si="116"/>
        <v>0</v>
      </c>
      <c r="O597" s="22">
        <f t="shared" si="118"/>
        <v>0</v>
      </c>
      <c r="P597" s="22">
        <f t="shared" si="117"/>
        <v>0</v>
      </c>
      <c r="Q597" s="13"/>
    </row>
    <row r="598" spans="1:17" x14ac:dyDescent="0.25">
      <c r="A598" s="26" t="str">
        <f t="shared" si="110"/>
        <v/>
      </c>
      <c r="B598" s="27" t="str">
        <f t="shared" si="111"/>
        <v/>
      </c>
      <c r="C598" s="22">
        <f t="shared" si="112"/>
        <v>0</v>
      </c>
      <c r="D598" s="22">
        <f t="shared" si="113"/>
        <v>0</v>
      </c>
      <c r="E598" s="22">
        <f t="shared" si="120"/>
        <v>0</v>
      </c>
      <c r="F598" s="29">
        <f t="shared" si="119"/>
        <v>5000</v>
      </c>
      <c r="G598" s="23"/>
      <c r="H598" s="22">
        <f t="shared" si="121"/>
        <v>0</v>
      </c>
      <c r="I598" s="22">
        <f t="shared" si="114"/>
        <v>0</v>
      </c>
      <c r="J598" s="24"/>
      <c r="K598" s="40"/>
      <c r="L598" s="22">
        <f t="shared" si="115"/>
        <v>0</v>
      </c>
      <c r="M598" s="39">
        <f t="shared" si="109"/>
        <v>0</v>
      </c>
      <c r="N598" s="22">
        <f t="shared" si="116"/>
        <v>0</v>
      </c>
      <c r="O598" s="22">
        <f t="shared" si="118"/>
        <v>0</v>
      </c>
      <c r="P598" s="22">
        <f t="shared" si="117"/>
        <v>0</v>
      </c>
      <c r="Q598" s="13"/>
    </row>
    <row r="599" spans="1:17" x14ac:dyDescent="0.25">
      <c r="A599" s="26" t="str">
        <f t="shared" si="110"/>
        <v/>
      </c>
      <c r="B599" s="27" t="str">
        <f t="shared" si="111"/>
        <v/>
      </c>
      <c r="C599" s="22">
        <f t="shared" si="112"/>
        <v>0</v>
      </c>
      <c r="D599" s="22">
        <f t="shared" si="113"/>
        <v>0</v>
      </c>
      <c r="E599" s="22">
        <f t="shared" si="120"/>
        <v>0</v>
      </c>
      <c r="F599" s="29">
        <f t="shared" si="119"/>
        <v>5000</v>
      </c>
      <c r="G599" s="23"/>
      <c r="H599" s="22">
        <f t="shared" si="121"/>
        <v>0</v>
      </c>
      <c r="I599" s="22">
        <f t="shared" si="114"/>
        <v>0</v>
      </c>
      <c r="J599" s="24"/>
      <c r="K599" s="40"/>
      <c r="L599" s="22">
        <f t="shared" si="115"/>
        <v>0</v>
      </c>
      <c r="M599" s="39">
        <f t="shared" si="109"/>
        <v>0</v>
      </c>
      <c r="N599" s="22">
        <f t="shared" si="116"/>
        <v>0</v>
      </c>
      <c r="O599" s="22">
        <f t="shared" si="118"/>
        <v>0</v>
      </c>
      <c r="P599" s="22">
        <f t="shared" si="117"/>
        <v>0</v>
      </c>
      <c r="Q599" s="13"/>
    </row>
    <row r="600" spans="1:17" x14ac:dyDescent="0.25">
      <c r="A600" s="26" t="str">
        <f t="shared" si="110"/>
        <v/>
      </c>
      <c r="B600" s="27" t="str">
        <f t="shared" si="111"/>
        <v/>
      </c>
      <c r="C600" s="22">
        <f t="shared" si="112"/>
        <v>0</v>
      </c>
      <c r="D600" s="22">
        <f t="shared" si="113"/>
        <v>0</v>
      </c>
      <c r="E600" s="22">
        <f t="shared" si="120"/>
        <v>0</v>
      </c>
      <c r="F600" s="29">
        <f t="shared" si="119"/>
        <v>5000</v>
      </c>
      <c r="G600" s="23"/>
      <c r="H600" s="22">
        <f t="shared" si="121"/>
        <v>0</v>
      </c>
      <c r="I600" s="22">
        <f t="shared" si="114"/>
        <v>0</v>
      </c>
      <c r="J600" s="24"/>
      <c r="K600" s="40"/>
      <c r="L600" s="22">
        <f t="shared" si="115"/>
        <v>0</v>
      </c>
      <c r="M600" s="39">
        <f t="shared" si="109"/>
        <v>0</v>
      </c>
      <c r="N600" s="22">
        <f t="shared" si="116"/>
        <v>0</v>
      </c>
      <c r="O600" s="22">
        <f t="shared" si="118"/>
        <v>0</v>
      </c>
      <c r="P600" s="22">
        <f t="shared" si="117"/>
        <v>0</v>
      </c>
      <c r="Q600" s="13"/>
    </row>
    <row r="601" spans="1:17" x14ac:dyDescent="0.25">
      <c r="A601" s="26" t="str">
        <f t="shared" si="110"/>
        <v/>
      </c>
      <c r="B601" s="27" t="str">
        <f t="shared" si="111"/>
        <v/>
      </c>
      <c r="C601" s="22">
        <f t="shared" si="112"/>
        <v>0</v>
      </c>
      <c r="D601" s="22">
        <f t="shared" si="113"/>
        <v>0</v>
      </c>
      <c r="E601" s="22">
        <f t="shared" si="120"/>
        <v>0</v>
      </c>
      <c r="F601" s="29">
        <f t="shared" si="119"/>
        <v>5000</v>
      </c>
      <c r="G601" s="23"/>
      <c r="H601" s="22">
        <f t="shared" si="121"/>
        <v>0</v>
      </c>
      <c r="I601" s="22">
        <f t="shared" si="114"/>
        <v>0</v>
      </c>
      <c r="J601" s="24"/>
      <c r="K601" s="40"/>
      <c r="L601" s="22">
        <f t="shared" si="115"/>
        <v>0</v>
      </c>
      <c r="M601" s="39">
        <f t="shared" si="109"/>
        <v>0</v>
      </c>
      <c r="N601" s="22">
        <f t="shared" si="116"/>
        <v>0</v>
      </c>
      <c r="O601" s="22">
        <f t="shared" si="118"/>
        <v>0</v>
      </c>
      <c r="P601" s="22">
        <f t="shared" si="117"/>
        <v>0</v>
      </c>
      <c r="Q601" s="13"/>
    </row>
    <row r="602" spans="1:17" x14ac:dyDescent="0.25">
      <c r="A602" s="26" t="str">
        <f t="shared" si="110"/>
        <v/>
      </c>
      <c r="B602" s="27" t="str">
        <f t="shared" si="111"/>
        <v/>
      </c>
      <c r="C602" s="22">
        <f t="shared" si="112"/>
        <v>0</v>
      </c>
      <c r="D602" s="22">
        <f t="shared" si="113"/>
        <v>0</v>
      </c>
      <c r="E602" s="22">
        <f t="shared" si="120"/>
        <v>0</v>
      </c>
      <c r="F602" s="29">
        <f t="shared" si="119"/>
        <v>5000</v>
      </c>
      <c r="G602" s="23"/>
      <c r="H602" s="22">
        <f t="shared" si="121"/>
        <v>0</v>
      </c>
      <c r="I602" s="22">
        <f t="shared" si="114"/>
        <v>0</v>
      </c>
      <c r="J602" s="24"/>
      <c r="K602" s="40"/>
      <c r="L602" s="22">
        <f t="shared" si="115"/>
        <v>0</v>
      </c>
      <c r="M602" s="39">
        <f t="shared" si="109"/>
        <v>0</v>
      </c>
      <c r="N602" s="22">
        <f t="shared" si="116"/>
        <v>0</v>
      </c>
      <c r="O602" s="22">
        <f t="shared" si="118"/>
        <v>0</v>
      </c>
      <c r="P602" s="22">
        <f t="shared" si="117"/>
        <v>0</v>
      </c>
      <c r="Q602" s="13"/>
    </row>
    <row r="603" spans="1:17" x14ac:dyDescent="0.25">
      <c r="A603" s="26" t="str">
        <f t="shared" si="110"/>
        <v/>
      </c>
      <c r="B603" s="27" t="str">
        <f t="shared" si="111"/>
        <v/>
      </c>
      <c r="C603" s="22">
        <f t="shared" si="112"/>
        <v>0</v>
      </c>
      <c r="D603" s="22">
        <f t="shared" si="113"/>
        <v>0</v>
      </c>
      <c r="E603" s="22">
        <f t="shared" si="120"/>
        <v>0</v>
      </c>
      <c r="F603" s="29">
        <f t="shared" si="119"/>
        <v>5000</v>
      </c>
      <c r="G603" s="23"/>
      <c r="H603" s="22">
        <f t="shared" si="121"/>
        <v>0</v>
      </c>
      <c r="I603" s="22">
        <f t="shared" si="114"/>
        <v>0</v>
      </c>
      <c r="J603" s="24"/>
      <c r="K603" s="40"/>
      <c r="L603" s="22">
        <f t="shared" si="115"/>
        <v>0</v>
      </c>
      <c r="M603" s="39">
        <f t="shared" si="109"/>
        <v>0</v>
      </c>
      <c r="N603" s="22">
        <f t="shared" si="116"/>
        <v>0</v>
      </c>
      <c r="O603" s="22">
        <f t="shared" si="118"/>
        <v>0</v>
      </c>
      <c r="P603" s="22">
        <f t="shared" si="117"/>
        <v>0</v>
      </c>
      <c r="Q603" s="13"/>
    </row>
    <row r="604" spans="1:17" x14ac:dyDescent="0.25">
      <c r="A604" s="26" t="str">
        <f t="shared" si="110"/>
        <v/>
      </c>
      <c r="B604" s="27" t="str">
        <f t="shared" si="111"/>
        <v/>
      </c>
      <c r="C604" s="22">
        <f t="shared" si="112"/>
        <v>0</v>
      </c>
      <c r="D604" s="22">
        <f t="shared" si="113"/>
        <v>0</v>
      </c>
      <c r="E604" s="22">
        <f t="shared" si="120"/>
        <v>0</v>
      </c>
      <c r="F604" s="29">
        <f t="shared" si="119"/>
        <v>5000</v>
      </c>
      <c r="G604" s="23"/>
      <c r="H604" s="22">
        <f t="shared" si="121"/>
        <v>0</v>
      </c>
      <c r="I604" s="22">
        <f t="shared" si="114"/>
        <v>0</v>
      </c>
      <c r="J604" s="24"/>
      <c r="K604" s="40"/>
      <c r="L604" s="22">
        <f t="shared" si="115"/>
        <v>0</v>
      </c>
      <c r="M604" s="39">
        <f t="shared" si="109"/>
        <v>0</v>
      </c>
      <c r="N604" s="22">
        <f t="shared" si="116"/>
        <v>0</v>
      </c>
      <c r="O604" s="22">
        <f t="shared" si="118"/>
        <v>0</v>
      </c>
      <c r="P604" s="22">
        <f t="shared" si="117"/>
        <v>0</v>
      </c>
      <c r="Q604" s="13"/>
    </row>
    <row r="605" spans="1:17" x14ac:dyDescent="0.25">
      <c r="A605" s="26" t="str">
        <f t="shared" si="110"/>
        <v/>
      </c>
      <c r="B605" s="27" t="str">
        <f t="shared" si="111"/>
        <v/>
      </c>
      <c r="C605" s="22">
        <f t="shared" si="112"/>
        <v>0</v>
      </c>
      <c r="D605" s="22">
        <f t="shared" si="113"/>
        <v>0</v>
      </c>
      <c r="E605" s="22">
        <f t="shared" si="120"/>
        <v>0</v>
      </c>
      <c r="F605" s="29">
        <f t="shared" si="119"/>
        <v>5000</v>
      </c>
      <c r="G605" s="23"/>
      <c r="H605" s="22">
        <f t="shared" si="121"/>
        <v>0</v>
      </c>
      <c r="I605" s="22">
        <f t="shared" si="114"/>
        <v>0</v>
      </c>
      <c r="J605" s="24"/>
      <c r="K605" s="40"/>
      <c r="L605" s="22">
        <f t="shared" si="115"/>
        <v>0</v>
      </c>
      <c r="M605" s="39">
        <f t="shared" si="109"/>
        <v>0</v>
      </c>
      <c r="N605" s="22">
        <f t="shared" si="116"/>
        <v>0</v>
      </c>
      <c r="O605" s="22">
        <f t="shared" si="118"/>
        <v>0</v>
      </c>
      <c r="P605" s="22">
        <f t="shared" si="117"/>
        <v>0</v>
      </c>
      <c r="Q605" s="13"/>
    </row>
    <row r="606" spans="1:17" x14ac:dyDescent="0.25">
      <c r="A606" s="26" t="str">
        <f t="shared" si="110"/>
        <v/>
      </c>
      <c r="B606" s="27" t="str">
        <f t="shared" si="111"/>
        <v/>
      </c>
      <c r="C606" s="22">
        <f t="shared" si="112"/>
        <v>0</v>
      </c>
      <c r="D606" s="22">
        <f t="shared" si="113"/>
        <v>0</v>
      </c>
      <c r="E606" s="22">
        <f t="shared" si="120"/>
        <v>0</v>
      </c>
      <c r="F606" s="29">
        <f t="shared" si="119"/>
        <v>5000</v>
      </c>
      <c r="G606" s="23"/>
      <c r="H606" s="22">
        <f t="shared" si="121"/>
        <v>0</v>
      </c>
      <c r="I606" s="22">
        <f t="shared" si="114"/>
        <v>0</v>
      </c>
      <c r="J606" s="24"/>
      <c r="K606" s="40"/>
      <c r="L606" s="22">
        <f t="shared" si="115"/>
        <v>0</v>
      </c>
      <c r="M606" s="39">
        <f t="shared" si="109"/>
        <v>0</v>
      </c>
      <c r="N606" s="22">
        <f t="shared" si="116"/>
        <v>0</v>
      </c>
      <c r="O606" s="22">
        <f t="shared" si="118"/>
        <v>0</v>
      </c>
      <c r="P606" s="22">
        <f t="shared" si="117"/>
        <v>0</v>
      </c>
      <c r="Q606" s="13"/>
    </row>
    <row r="607" spans="1:17" x14ac:dyDescent="0.25">
      <c r="A607" s="26" t="str">
        <f t="shared" si="110"/>
        <v/>
      </c>
      <c r="B607" s="27" t="str">
        <f t="shared" si="111"/>
        <v/>
      </c>
      <c r="C607" s="22">
        <f t="shared" si="112"/>
        <v>0</v>
      </c>
      <c r="D607" s="22">
        <f t="shared" si="113"/>
        <v>0</v>
      </c>
      <c r="E607" s="22">
        <f t="shared" si="120"/>
        <v>0</v>
      </c>
      <c r="F607" s="29">
        <f t="shared" si="119"/>
        <v>5000</v>
      </c>
      <c r="G607" s="23"/>
      <c r="H607" s="22">
        <f t="shared" si="121"/>
        <v>0</v>
      </c>
      <c r="I607" s="22">
        <f t="shared" si="114"/>
        <v>0</v>
      </c>
      <c r="J607" s="24"/>
      <c r="K607" s="40"/>
      <c r="L607" s="22">
        <f t="shared" si="115"/>
        <v>0</v>
      </c>
      <c r="M607" s="39">
        <f t="shared" si="109"/>
        <v>0</v>
      </c>
      <c r="N607" s="22">
        <f t="shared" si="116"/>
        <v>0</v>
      </c>
      <c r="O607" s="22">
        <f t="shared" si="118"/>
        <v>0</v>
      </c>
      <c r="P607" s="22">
        <f t="shared" si="117"/>
        <v>0</v>
      </c>
      <c r="Q607" s="13"/>
    </row>
    <row r="608" spans="1:17" x14ac:dyDescent="0.25">
      <c r="A608" s="26" t="str">
        <f t="shared" si="110"/>
        <v/>
      </c>
      <c r="B608" s="27" t="str">
        <f t="shared" si="111"/>
        <v/>
      </c>
      <c r="C608" s="22">
        <f t="shared" si="112"/>
        <v>0</v>
      </c>
      <c r="D608" s="22">
        <f t="shared" si="113"/>
        <v>0</v>
      </c>
      <c r="E608" s="22">
        <f t="shared" si="120"/>
        <v>0</v>
      </c>
      <c r="F608" s="29">
        <f t="shared" si="119"/>
        <v>5000</v>
      </c>
      <c r="G608" s="23"/>
      <c r="H608" s="22">
        <f t="shared" si="121"/>
        <v>0</v>
      </c>
      <c r="I608" s="22">
        <f t="shared" si="114"/>
        <v>0</v>
      </c>
      <c r="J608" s="24"/>
      <c r="K608" s="40"/>
      <c r="L608" s="22">
        <f t="shared" si="115"/>
        <v>0</v>
      </c>
      <c r="M608" s="39">
        <f t="shared" si="109"/>
        <v>0</v>
      </c>
      <c r="N608" s="22">
        <f t="shared" si="116"/>
        <v>0</v>
      </c>
      <c r="O608" s="22">
        <f t="shared" si="118"/>
        <v>0</v>
      </c>
      <c r="P608" s="22">
        <f t="shared" si="117"/>
        <v>0</v>
      </c>
      <c r="Q608" s="13"/>
    </row>
    <row r="609" spans="1:17" x14ac:dyDescent="0.25">
      <c r="A609" s="26" t="str">
        <f t="shared" si="110"/>
        <v/>
      </c>
      <c r="B609" s="27" t="str">
        <f t="shared" si="111"/>
        <v/>
      </c>
      <c r="C609" s="22">
        <f t="shared" si="112"/>
        <v>0</v>
      </c>
      <c r="D609" s="22">
        <f t="shared" si="113"/>
        <v>0</v>
      </c>
      <c r="E609" s="22">
        <f t="shared" si="120"/>
        <v>0</v>
      </c>
      <c r="F609" s="29">
        <f t="shared" si="119"/>
        <v>5000</v>
      </c>
      <c r="G609" s="23"/>
      <c r="H609" s="22">
        <f t="shared" si="121"/>
        <v>0</v>
      </c>
      <c r="I609" s="22">
        <f t="shared" si="114"/>
        <v>0</v>
      </c>
      <c r="J609" s="24"/>
      <c r="K609" s="40"/>
      <c r="L609" s="22">
        <f t="shared" si="115"/>
        <v>0</v>
      </c>
      <c r="M609" s="39">
        <f t="shared" si="109"/>
        <v>0</v>
      </c>
      <c r="N609" s="22">
        <f t="shared" si="116"/>
        <v>0</v>
      </c>
      <c r="O609" s="22">
        <f t="shared" si="118"/>
        <v>0</v>
      </c>
      <c r="P609" s="22">
        <f t="shared" si="117"/>
        <v>0</v>
      </c>
      <c r="Q609" s="13"/>
    </row>
    <row r="610" spans="1:17" x14ac:dyDescent="0.25">
      <c r="A610" s="26" t="str">
        <f t="shared" si="110"/>
        <v/>
      </c>
      <c r="B610" s="27" t="str">
        <f t="shared" si="111"/>
        <v/>
      </c>
      <c r="C610" s="22">
        <f t="shared" si="112"/>
        <v>0</v>
      </c>
      <c r="D610" s="22">
        <f t="shared" si="113"/>
        <v>0</v>
      </c>
      <c r="E610" s="22">
        <f t="shared" si="120"/>
        <v>0</v>
      </c>
      <c r="F610" s="29">
        <f t="shared" si="119"/>
        <v>5000</v>
      </c>
      <c r="G610" s="23"/>
      <c r="H610" s="22">
        <f t="shared" si="121"/>
        <v>0</v>
      </c>
      <c r="I610" s="22">
        <f t="shared" si="114"/>
        <v>0</v>
      </c>
      <c r="J610" s="24"/>
      <c r="K610" s="40"/>
      <c r="L610" s="22">
        <f t="shared" si="115"/>
        <v>0</v>
      </c>
      <c r="M610" s="39">
        <f t="shared" si="109"/>
        <v>0</v>
      </c>
      <c r="N610" s="22">
        <f t="shared" si="116"/>
        <v>0</v>
      </c>
      <c r="O610" s="22">
        <f t="shared" si="118"/>
        <v>0</v>
      </c>
      <c r="P610" s="22">
        <f t="shared" si="117"/>
        <v>0</v>
      </c>
      <c r="Q610" s="13"/>
    </row>
    <row r="611" spans="1:17" x14ac:dyDescent="0.25">
      <c r="A611" s="26" t="str">
        <f t="shared" si="110"/>
        <v/>
      </c>
      <c r="B611" s="27" t="str">
        <f t="shared" si="111"/>
        <v/>
      </c>
      <c r="C611" s="22">
        <f t="shared" si="112"/>
        <v>0</v>
      </c>
      <c r="D611" s="22">
        <f t="shared" si="113"/>
        <v>0</v>
      </c>
      <c r="E611" s="22">
        <f t="shared" si="120"/>
        <v>0</v>
      </c>
      <c r="F611" s="29">
        <f t="shared" si="119"/>
        <v>5000</v>
      </c>
      <c r="G611" s="23"/>
      <c r="H611" s="22">
        <f t="shared" si="121"/>
        <v>0</v>
      </c>
      <c r="I611" s="22">
        <f t="shared" si="114"/>
        <v>0</v>
      </c>
      <c r="J611" s="24"/>
      <c r="K611" s="40"/>
      <c r="L611" s="22">
        <f t="shared" si="115"/>
        <v>0</v>
      </c>
      <c r="M611" s="39">
        <f t="shared" si="109"/>
        <v>0</v>
      </c>
      <c r="N611" s="22">
        <f t="shared" si="116"/>
        <v>0</v>
      </c>
      <c r="O611" s="22">
        <f t="shared" si="118"/>
        <v>0</v>
      </c>
      <c r="P611" s="22">
        <f t="shared" si="117"/>
        <v>0</v>
      </c>
      <c r="Q611" s="13"/>
    </row>
    <row r="612" spans="1:17" x14ac:dyDescent="0.25">
      <c r="A612" s="26" t="str">
        <f t="shared" si="110"/>
        <v/>
      </c>
      <c r="B612" s="27" t="str">
        <f t="shared" si="111"/>
        <v/>
      </c>
      <c r="C612" s="22">
        <f t="shared" si="112"/>
        <v>0</v>
      </c>
      <c r="D612" s="22">
        <f t="shared" si="113"/>
        <v>0</v>
      </c>
      <c r="E612" s="22">
        <f t="shared" si="120"/>
        <v>0</v>
      </c>
      <c r="F612" s="29">
        <f t="shared" si="119"/>
        <v>5000</v>
      </c>
      <c r="G612" s="23"/>
      <c r="H612" s="22">
        <f t="shared" si="121"/>
        <v>0</v>
      </c>
      <c r="I612" s="22">
        <f t="shared" si="114"/>
        <v>0</v>
      </c>
      <c r="J612" s="24"/>
      <c r="K612" s="40"/>
      <c r="L612" s="22">
        <f t="shared" si="115"/>
        <v>0</v>
      </c>
      <c r="M612" s="39">
        <f t="shared" si="109"/>
        <v>0</v>
      </c>
      <c r="N612" s="22">
        <f t="shared" si="116"/>
        <v>0</v>
      </c>
      <c r="O612" s="22">
        <f t="shared" si="118"/>
        <v>0</v>
      </c>
      <c r="P612" s="22">
        <f t="shared" si="117"/>
        <v>0</v>
      </c>
      <c r="Q612" s="13"/>
    </row>
    <row r="613" spans="1:17" x14ac:dyDescent="0.25">
      <c r="A613" s="26" t="str">
        <f t="shared" si="110"/>
        <v/>
      </c>
      <c r="B613" s="27" t="str">
        <f t="shared" si="111"/>
        <v/>
      </c>
      <c r="C613" s="22">
        <f t="shared" si="112"/>
        <v>0</v>
      </c>
      <c r="D613" s="22">
        <f t="shared" si="113"/>
        <v>0</v>
      </c>
      <c r="E613" s="22">
        <f t="shared" si="120"/>
        <v>0</v>
      </c>
      <c r="F613" s="29">
        <f t="shared" si="119"/>
        <v>5000</v>
      </c>
      <c r="G613" s="23"/>
      <c r="H613" s="22">
        <f t="shared" si="121"/>
        <v>0</v>
      </c>
      <c r="I613" s="22">
        <f t="shared" si="114"/>
        <v>0</v>
      </c>
      <c r="J613" s="24"/>
      <c r="K613" s="40"/>
      <c r="L613" s="22">
        <f t="shared" si="115"/>
        <v>0</v>
      </c>
      <c r="M613" s="39">
        <f t="shared" si="109"/>
        <v>0</v>
      </c>
      <c r="N613" s="22">
        <f t="shared" si="116"/>
        <v>0</v>
      </c>
      <c r="O613" s="22">
        <f t="shared" si="118"/>
        <v>0</v>
      </c>
      <c r="P613" s="22">
        <f t="shared" si="117"/>
        <v>0</v>
      </c>
      <c r="Q613" s="13"/>
    </row>
    <row r="614" spans="1:17" x14ac:dyDescent="0.25">
      <c r="A614" s="26" t="str">
        <f t="shared" si="110"/>
        <v/>
      </c>
      <c r="B614" s="27" t="str">
        <f t="shared" si="111"/>
        <v/>
      </c>
      <c r="C614" s="22">
        <f t="shared" si="112"/>
        <v>0</v>
      </c>
      <c r="D614" s="22">
        <f t="shared" si="113"/>
        <v>0</v>
      </c>
      <c r="E614" s="22">
        <f t="shared" si="120"/>
        <v>0</v>
      </c>
      <c r="F614" s="29">
        <f t="shared" si="119"/>
        <v>5000</v>
      </c>
      <c r="G614" s="23"/>
      <c r="H614" s="22">
        <f t="shared" si="121"/>
        <v>0</v>
      </c>
      <c r="I614" s="22">
        <f t="shared" si="114"/>
        <v>0</v>
      </c>
      <c r="J614" s="24"/>
      <c r="K614" s="40"/>
      <c r="L614" s="22">
        <f t="shared" si="115"/>
        <v>0</v>
      </c>
      <c r="M614" s="39">
        <f t="shared" si="109"/>
        <v>0</v>
      </c>
      <c r="N614" s="22">
        <f t="shared" si="116"/>
        <v>0</v>
      </c>
      <c r="O614" s="22">
        <f t="shared" si="118"/>
        <v>0</v>
      </c>
      <c r="P614" s="22">
        <f t="shared" si="117"/>
        <v>0</v>
      </c>
      <c r="Q614" s="13"/>
    </row>
    <row r="615" spans="1:17" x14ac:dyDescent="0.25">
      <c r="A615" s="26" t="str">
        <f t="shared" si="110"/>
        <v/>
      </c>
      <c r="B615" s="27" t="str">
        <f t="shared" si="111"/>
        <v/>
      </c>
      <c r="C615" s="22">
        <f t="shared" si="112"/>
        <v>0</v>
      </c>
      <c r="D615" s="22">
        <f t="shared" si="113"/>
        <v>0</v>
      </c>
      <c r="E615" s="22">
        <f t="shared" si="120"/>
        <v>0</v>
      </c>
      <c r="F615" s="29">
        <f t="shared" si="119"/>
        <v>5000</v>
      </c>
      <c r="G615" s="23"/>
      <c r="H615" s="22">
        <f t="shared" si="121"/>
        <v>0</v>
      </c>
      <c r="I615" s="22">
        <f t="shared" si="114"/>
        <v>0</v>
      </c>
      <c r="J615" s="24"/>
      <c r="K615" s="40"/>
      <c r="L615" s="22">
        <f t="shared" si="115"/>
        <v>0</v>
      </c>
      <c r="M615" s="39">
        <f t="shared" si="109"/>
        <v>0</v>
      </c>
      <c r="N615" s="22">
        <f t="shared" si="116"/>
        <v>0</v>
      </c>
      <c r="O615" s="22">
        <f t="shared" si="118"/>
        <v>0</v>
      </c>
      <c r="P615" s="22">
        <f t="shared" si="117"/>
        <v>0</v>
      </c>
      <c r="Q615" s="13"/>
    </row>
    <row r="616" spans="1:17" x14ac:dyDescent="0.25">
      <c r="A616" s="26" t="str">
        <f t="shared" si="110"/>
        <v/>
      </c>
      <c r="B616" s="27" t="str">
        <f t="shared" si="111"/>
        <v/>
      </c>
      <c r="C616" s="22">
        <f t="shared" si="112"/>
        <v>0</v>
      </c>
      <c r="D616" s="22">
        <f t="shared" si="113"/>
        <v>0</v>
      </c>
      <c r="E616" s="22">
        <f t="shared" si="120"/>
        <v>0</v>
      </c>
      <c r="F616" s="29">
        <f t="shared" si="119"/>
        <v>5000</v>
      </c>
      <c r="G616" s="23"/>
      <c r="H616" s="22">
        <f t="shared" si="121"/>
        <v>0</v>
      </c>
      <c r="I616" s="22">
        <f t="shared" si="114"/>
        <v>0</v>
      </c>
      <c r="J616" s="24"/>
      <c r="K616" s="40"/>
      <c r="L616" s="22">
        <f t="shared" si="115"/>
        <v>0</v>
      </c>
      <c r="M616" s="39">
        <f t="shared" si="109"/>
        <v>0</v>
      </c>
      <c r="N616" s="22">
        <f t="shared" si="116"/>
        <v>0</v>
      </c>
      <c r="O616" s="22">
        <f t="shared" si="118"/>
        <v>0</v>
      </c>
      <c r="P616" s="22">
        <f t="shared" si="117"/>
        <v>0</v>
      </c>
      <c r="Q616" s="13"/>
    </row>
    <row r="617" spans="1:17" x14ac:dyDescent="0.25">
      <c r="A617" s="26" t="str">
        <f t="shared" si="110"/>
        <v/>
      </c>
      <c r="B617" s="27" t="str">
        <f t="shared" si="111"/>
        <v/>
      </c>
      <c r="C617" s="22">
        <f t="shared" si="112"/>
        <v>0</v>
      </c>
      <c r="D617" s="22">
        <f t="shared" si="113"/>
        <v>0</v>
      </c>
      <c r="E617" s="22">
        <f t="shared" si="120"/>
        <v>0</v>
      </c>
      <c r="F617" s="29">
        <f t="shared" si="119"/>
        <v>5000</v>
      </c>
      <c r="G617" s="23"/>
      <c r="H617" s="22">
        <f t="shared" si="121"/>
        <v>0</v>
      </c>
      <c r="I617" s="22">
        <f t="shared" si="114"/>
        <v>0</v>
      </c>
      <c r="J617" s="24"/>
      <c r="K617" s="40"/>
      <c r="L617" s="22">
        <f t="shared" si="115"/>
        <v>0</v>
      </c>
      <c r="M617" s="39">
        <f>IF(AND(H617&lt;=0,I617&lt;=0),0,SUM(H617:I617))</f>
        <v>0</v>
      </c>
      <c r="N617" s="22">
        <f t="shared" si="116"/>
        <v>0</v>
      </c>
      <c r="O617" s="22">
        <f t="shared" si="118"/>
        <v>0</v>
      </c>
      <c r="P617" s="22">
        <f t="shared" si="117"/>
        <v>0</v>
      </c>
      <c r="Q617" s="13"/>
    </row>
    <row r="618" spans="1:17" x14ac:dyDescent="0.25">
      <c r="A618" s="26" t="str">
        <f t="shared" si="110"/>
        <v/>
      </c>
      <c r="B618" s="27" t="str">
        <f t="shared" si="111"/>
        <v/>
      </c>
      <c r="C618" s="22">
        <f t="shared" si="112"/>
        <v>0</v>
      </c>
      <c r="D618" s="22">
        <f t="shared" si="113"/>
        <v>0</v>
      </c>
      <c r="E618" s="22">
        <f t="shared" si="120"/>
        <v>0</v>
      </c>
      <c r="F618" s="29">
        <f t="shared" si="119"/>
        <v>5000</v>
      </c>
      <c r="G618" s="23"/>
      <c r="H618" s="22">
        <f t="shared" si="121"/>
        <v>0</v>
      </c>
      <c r="I618" s="22">
        <f t="shared" si="114"/>
        <v>0</v>
      </c>
      <c r="J618" s="24"/>
      <c r="K618" s="4"/>
      <c r="L618" s="41">
        <f t="shared" si="115"/>
        <v>0</v>
      </c>
      <c r="M618" s="22">
        <f>IF(AND(H618&lt;=0,I618&lt;=0),0,SUM(H618:I618))</f>
        <v>0</v>
      </c>
      <c r="N618" s="22">
        <f t="shared" si="116"/>
        <v>0</v>
      </c>
      <c r="O618" s="22">
        <f t="shared" si="118"/>
        <v>0</v>
      </c>
      <c r="P618" s="22">
        <f>IF(E618&gt;0,SUM(IF(E618&lt;$D$30,E618+M618,IF(Minimum+IF(Pay=1,0,M618)+IF(PPI=TRUE,0,O618)&gt;$D$30,SUM(Minimum,IF(Pay=1,0,M618),N618,IF(PPI=TRUE,0,O618)),$D$30))),0)</f>
        <v>0</v>
      </c>
      <c r="Q618" s="13"/>
    </row>
    <row r="619" spans="1:17" x14ac:dyDescent="0.25">
      <c r="A619" s="26" t="str">
        <f t="shared" si="110"/>
        <v/>
      </c>
      <c r="B619" s="27" t="str">
        <f t="shared" si="111"/>
        <v/>
      </c>
      <c r="C619" s="22">
        <f t="shared" si="112"/>
        <v>0</v>
      </c>
      <c r="D619" s="22">
        <f t="shared" si="113"/>
        <v>0</v>
      </c>
      <c r="E619" s="22">
        <f t="shared" si="120"/>
        <v>0</v>
      </c>
      <c r="F619" s="29">
        <f t="shared" si="119"/>
        <v>5000</v>
      </c>
      <c r="G619" s="23"/>
      <c r="H619" s="22">
        <f t="shared" si="121"/>
        <v>0</v>
      </c>
      <c r="I619" s="22">
        <f t="shared" si="114"/>
        <v>0</v>
      </c>
      <c r="J619" s="24"/>
      <c r="K619" s="4"/>
      <c r="L619" s="39">
        <f t="shared" si="115"/>
        <v>0</v>
      </c>
      <c r="M619" s="22">
        <f>IF(AND(H619&lt;=0,I619&lt;=0),0,SUM(H619:I619))</f>
        <v>0</v>
      </c>
      <c r="N619" s="22">
        <f t="shared" si="116"/>
        <v>0</v>
      </c>
      <c r="O619" s="22">
        <f t="shared" si="118"/>
        <v>0</v>
      </c>
      <c r="P619" s="22">
        <f>IF(E619&gt;0,SUM(IF(E619&lt;$D$30,E619+M619,IF(Minimum+IF(Pay=1,0,M619)+IF(PPI=TRUE,0,O619)&gt;$D$30,SUM(Minimum,IF(Pay=1,0,M619),N619,IF(PPI=TRUE,0,O619)),$D$30))),0)</f>
        <v>0</v>
      </c>
      <c r="Q619" s="13"/>
    </row>
    <row r="620" spans="1:17" x14ac:dyDescent="0.25">
      <c r="A620" s="3"/>
      <c r="B620" s="3"/>
      <c r="C620" s="3"/>
      <c r="D620" s="3"/>
      <c r="E620" s="3"/>
      <c r="F620" s="3"/>
      <c r="H620" s="3"/>
      <c r="I620" s="3"/>
      <c r="J620" s="38"/>
      <c r="L620" s="12"/>
      <c r="M620" s="3"/>
      <c r="N620" s="3"/>
      <c r="O620" s="3"/>
      <c r="P620" s="3"/>
    </row>
    <row r="621" spans="1:17" x14ac:dyDescent="0.25">
      <c r="J621" s="38"/>
      <c r="L621" s="13"/>
    </row>
    <row r="622" spans="1:17" x14ac:dyDescent="0.25">
      <c r="J622" s="38"/>
      <c r="L622" s="13"/>
    </row>
    <row r="623" spans="1:17" x14ac:dyDescent="0.25">
      <c r="J623" s="38"/>
      <c r="L623" s="13"/>
    </row>
  </sheetData>
  <mergeCells count="82">
    <mergeCell ref="D49:E49"/>
    <mergeCell ref="A49:C49"/>
    <mergeCell ref="L55:P55"/>
    <mergeCell ref="D38:E38"/>
    <mergeCell ref="D40:E40"/>
    <mergeCell ref="D44:E44"/>
    <mergeCell ref="D46:E46"/>
    <mergeCell ref="D50:E50"/>
    <mergeCell ref="D43:E43"/>
    <mergeCell ref="D42:E42"/>
    <mergeCell ref="A31:C31"/>
    <mergeCell ref="D48:E48"/>
    <mergeCell ref="A38:C38"/>
    <mergeCell ref="A40:C40"/>
    <mergeCell ref="A44:C44"/>
    <mergeCell ref="A46:C46"/>
    <mergeCell ref="A42:C42"/>
    <mergeCell ref="A43:C43"/>
    <mergeCell ref="A45:C45"/>
    <mergeCell ref="D14:E14"/>
    <mergeCell ref="A8:C8"/>
    <mergeCell ref="A10:C10"/>
    <mergeCell ref="A12:C12"/>
    <mergeCell ref="A14:C14"/>
    <mergeCell ref="A13:C13"/>
    <mergeCell ref="I3:Q3"/>
    <mergeCell ref="A9:C9"/>
    <mergeCell ref="A11:C11"/>
    <mergeCell ref="D10:E10"/>
    <mergeCell ref="D8:E8"/>
    <mergeCell ref="D12:E12"/>
    <mergeCell ref="A6:E6"/>
    <mergeCell ref="A53:P53"/>
    <mergeCell ref="A23:C23"/>
    <mergeCell ref="A25:C25"/>
    <mergeCell ref="A20:C20"/>
    <mergeCell ref="A29:C29"/>
    <mergeCell ref="A28:C28"/>
    <mergeCell ref="D32:E32"/>
    <mergeCell ref="D22:E22"/>
    <mergeCell ref="A27:C27"/>
    <mergeCell ref="D33:E33"/>
    <mergeCell ref="A41:C41"/>
    <mergeCell ref="D20:E20"/>
    <mergeCell ref="A21:C21"/>
    <mergeCell ref="A15:C15"/>
    <mergeCell ref="A32:C32"/>
    <mergeCell ref="A16:C16"/>
    <mergeCell ref="A18:C18"/>
    <mergeCell ref="D34:E34"/>
    <mergeCell ref="A34:C34"/>
    <mergeCell ref="A17:C17"/>
    <mergeCell ref="D16:E16"/>
    <mergeCell ref="D18:E18"/>
    <mergeCell ref="A22:C22"/>
    <mergeCell ref="A30:C30"/>
    <mergeCell ref="A33:C33"/>
    <mergeCell ref="A35:C35"/>
    <mergeCell ref="A19:C19"/>
    <mergeCell ref="A24:C24"/>
    <mergeCell ref="A26:C26"/>
    <mergeCell ref="D24:E24"/>
    <mergeCell ref="H55:I55"/>
    <mergeCell ref="D41:E41"/>
    <mergeCell ref="D47:E47"/>
    <mergeCell ref="C55:E55"/>
    <mergeCell ref="F55:F56"/>
    <mergeCell ref="D45:E45"/>
    <mergeCell ref="F49:Q49"/>
    <mergeCell ref="A48:C48"/>
    <mergeCell ref="A50:C50"/>
    <mergeCell ref="A47:C47"/>
    <mergeCell ref="A55:B55"/>
    <mergeCell ref="A37:E37"/>
    <mergeCell ref="D26:E26"/>
    <mergeCell ref="D28:E28"/>
    <mergeCell ref="D29:E29"/>
    <mergeCell ref="D30:E30"/>
    <mergeCell ref="D39:E39"/>
    <mergeCell ref="A39:C39"/>
    <mergeCell ref="A36:C36"/>
    <mergeCell ref="A54:P54"/>
  </mergeCells>
  <phoneticPr fontId="0" type="noConversion"/>
  <conditionalFormatting sqref="A58:P619">
    <cfRule type="expression" dxfId="1" priority="4" stopIfTrue="1">
      <formula>$A58=""</formula>
    </cfRule>
  </conditionalFormatting>
  <conditionalFormatting sqref="D28:E28">
    <cfRule type="expression" dxfId="0" priority="2" stopIfTrue="1">
      <formula>IF(Pay=1,TRUE,FALSE)</formula>
    </cfRule>
  </conditionalFormatting>
  <dataValidations count="3">
    <dataValidation type="list" allowBlank="1" showInputMessage="1" showErrorMessage="1" prompt="Select from dropdown menu" sqref="D34:E34">
      <formula1>"From balance, With payment"</formula1>
    </dataValidation>
    <dataValidation type="list" allowBlank="1" showInputMessage="1" showErrorMessage="1" prompt="Select from dropdown menu" sqref="D26:E26">
      <formula1>"Minimum Only, Minimum + Interest"</formula1>
    </dataValidation>
    <dataValidation type="list" allowBlank="1" showInputMessage="1" showErrorMessage="1" prompt="Select from dropdown menu" sqref="D22:E22">
      <formula1>"0%,1%,2%,3%,4%,5%,6%,7%,8%,9%,10%,11%,12%,13%,14%,15%"</formula1>
    </dataValidation>
  </dataValidations>
  <hyperlinks>
    <hyperlink ref="B2" location="'Terms Of Use - EULA'!A1" tooltip="Terms of Use - EULA" display="Terms of Use - EULA"/>
    <hyperlink ref="B3" location="HELP!A1" tooltip="Help" display="HELP"/>
    <hyperlink ref="A10:C10" location="HELP!A7" tooltip="Credit Card Limit HELP" display="Credit Card Limit"/>
    <hyperlink ref="A12:C12" location="HELP!A11" tooltip="Balance on Purchases" display="Current Balance on Purchases"/>
    <hyperlink ref="A14:C14" location="HELP!A15" display="Current Cash Balance"/>
    <hyperlink ref="A16:C16" location="HELP!A18" display="Current Total Balance"/>
    <hyperlink ref="A18:C18" location="HELP!A21" display="Interest Rate on Purchases"/>
    <hyperlink ref="A20:C20" location="HELP!A24" display="Interest on Cash Withdrawals"/>
    <hyperlink ref="A22:C22" location="HELP!A27" display="Principal Payment Distribution"/>
    <hyperlink ref="A24:C24" location="HELP!A30" display="Minimum Payment %"/>
    <hyperlink ref="A26:C26" location="HELP!A33" display="Payment"/>
    <hyperlink ref="A28:C28" location="HELP!A36" display="Additional Monthly Payment"/>
    <hyperlink ref="A32:C32" location="HELP!A42" display="Payment Protection Insurance (PPI)"/>
    <hyperlink ref="A34:C34" location="HELP!A46" tooltip="PPI Deduction Method" display="PPI Deduction Method"/>
    <hyperlink ref="A30:C30" location="HELP!A39" display="Fixed Payment on Low Balance"/>
  </hyperlinks>
  <pageMargins left="0.15748031496062992" right="0.11811023622047245" top="0.35433070866141736" bottom="0.55118110236220474" header="0.31496062992125984" footer="0.31496062992125984"/>
  <pageSetup paperSize="9" scale="70" orientation="portrait" r:id="rId1"/>
  <headerFooter>
    <oddFooter>&amp;L© 2014 Spreadsheet123 LTD&amp;RCredit Card Pay-off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N13" sqref="N13"/>
    </sheetView>
  </sheetViews>
  <sheetFormatPr defaultRowHeight="15" x14ac:dyDescent="0.25"/>
  <cols>
    <col min="1" max="8" width="9.140625" style="96"/>
    <col min="9" max="9" width="35.42578125" style="96" customWidth="1"/>
    <col min="10" max="16384" width="9.140625" style="96"/>
  </cols>
  <sheetData>
    <row r="1" spans="1:21" s="92" customFormat="1" ht="30" customHeight="1" x14ac:dyDescent="0.5">
      <c r="A1" s="146" t="s">
        <v>15</v>
      </c>
      <c r="B1" s="146"/>
      <c r="C1" s="146"/>
      <c r="D1" s="146"/>
      <c r="E1" s="146"/>
      <c r="F1" s="146"/>
      <c r="G1" s="146"/>
      <c r="H1" s="146"/>
      <c r="I1" s="146"/>
      <c r="J1" s="90"/>
      <c r="K1" s="90"/>
      <c r="L1" s="90"/>
      <c r="M1" s="91"/>
      <c r="N1" s="91"/>
      <c r="O1" s="91"/>
      <c r="P1" s="91"/>
      <c r="Q1" s="91"/>
      <c r="T1" s="93"/>
      <c r="U1" s="93"/>
    </row>
    <row r="2" spans="1:21" s="92" customFormat="1" x14ac:dyDescent="0.25">
      <c r="A2" s="94"/>
      <c r="B2" s="94"/>
      <c r="C2" s="94"/>
      <c r="D2" s="94"/>
      <c r="E2" s="94"/>
      <c r="F2" s="94"/>
      <c r="G2" s="94"/>
      <c r="H2" s="94"/>
      <c r="I2" s="95"/>
      <c r="J2" s="94"/>
      <c r="K2" s="94"/>
      <c r="L2" s="94"/>
    </row>
    <row r="3" spans="1:21" x14ac:dyDescent="0.25">
      <c r="A3" s="151" t="s">
        <v>67</v>
      </c>
      <c r="B3" s="152"/>
      <c r="I3" s="97" t="str">
        <f ca="1">"© "&amp;YEAR(TODAY())&amp;" Spreadsheet123 LTD. All rights reserved"</f>
        <v>© 2014 Spreadsheet123 LTD. All rights reserved</v>
      </c>
    </row>
    <row r="4" spans="1:21" ht="5.0999999999999996" customHeight="1" x14ac:dyDescent="0.25"/>
    <row r="5" spans="1:21" x14ac:dyDescent="0.25">
      <c r="A5" s="150" t="s">
        <v>22</v>
      </c>
      <c r="B5" s="150"/>
      <c r="C5" s="150"/>
      <c r="D5" s="150"/>
      <c r="E5" s="150"/>
      <c r="F5" s="150"/>
      <c r="G5" s="150"/>
      <c r="H5" s="150"/>
      <c r="I5" s="150"/>
    </row>
    <row r="6" spans="1:21" s="92" customFormat="1" x14ac:dyDescent="0.25">
      <c r="A6" s="153" t="s">
        <v>23</v>
      </c>
      <c r="B6" s="153"/>
      <c r="C6" s="153"/>
      <c r="D6" s="153"/>
      <c r="E6" s="153"/>
      <c r="F6" s="153"/>
      <c r="G6" s="153"/>
      <c r="H6" s="153"/>
      <c r="I6" s="153"/>
    </row>
    <row r="7" spans="1:21" s="92" customFormat="1" x14ac:dyDescent="0.25">
      <c r="A7" s="147" t="s">
        <v>24</v>
      </c>
      <c r="B7" s="147"/>
      <c r="C7" s="147"/>
      <c r="D7" s="147"/>
      <c r="E7" s="147"/>
      <c r="F7" s="147"/>
      <c r="G7" s="147"/>
      <c r="H7" s="147"/>
      <c r="I7" s="147"/>
    </row>
    <row r="8" spans="1:21" s="92" customFormat="1" x14ac:dyDescent="0.25">
      <c r="A8" s="98" t="s">
        <v>25</v>
      </c>
      <c r="B8" s="98"/>
      <c r="C8" s="98"/>
      <c r="D8" s="98"/>
      <c r="E8" s="98"/>
      <c r="F8" s="98"/>
      <c r="G8" s="98"/>
      <c r="H8" s="98"/>
      <c r="I8" s="98"/>
    </row>
    <row r="9" spans="1:21" s="92" customFormat="1" x14ac:dyDescent="0.25">
      <c r="A9" s="147"/>
      <c r="B9" s="147"/>
      <c r="C9" s="147"/>
      <c r="D9" s="147"/>
      <c r="E9" s="147"/>
      <c r="F9" s="147"/>
      <c r="G9" s="147"/>
      <c r="H9" s="147"/>
      <c r="I9" s="147"/>
    </row>
    <row r="10" spans="1:21" s="92" customFormat="1" x14ac:dyDescent="0.25">
      <c r="A10" s="147" t="s">
        <v>26</v>
      </c>
      <c r="B10" s="147"/>
      <c r="C10" s="147"/>
      <c r="D10" s="147"/>
      <c r="E10" s="147"/>
      <c r="F10" s="147"/>
      <c r="G10" s="147"/>
      <c r="H10" s="147"/>
      <c r="I10" s="147"/>
    </row>
    <row r="11" spans="1:21" s="92" customFormat="1" x14ac:dyDescent="0.25">
      <c r="A11" s="147" t="s">
        <v>27</v>
      </c>
      <c r="B11" s="147"/>
      <c r="C11" s="147"/>
      <c r="D11" s="147"/>
      <c r="E11" s="147"/>
      <c r="F11" s="147"/>
      <c r="G11" s="147"/>
      <c r="H11" s="147"/>
      <c r="I11" s="147"/>
    </row>
    <row r="12" spans="1:21" s="92" customFormat="1" x14ac:dyDescent="0.25">
      <c r="A12" s="98"/>
      <c r="B12" s="98"/>
      <c r="C12" s="98"/>
      <c r="D12" s="98"/>
      <c r="E12" s="98"/>
      <c r="F12" s="98"/>
      <c r="G12" s="98"/>
      <c r="H12" s="98"/>
      <c r="I12" s="98"/>
    </row>
    <row r="13" spans="1:21" x14ac:dyDescent="0.25">
      <c r="A13" s="150" t="s">
        <v>28</v>
      </c>
      <c r="B13" s="150"/>
      <c r="C13" s="150"/>
      <c r="D13" s="150"/>
      <c r="E13" s="150"/>
      <c r="F13" s="150"/>
      <c r="G13" s="150"/>
      <c r="H13" s="150"/>
      <c r="I13" s="150"/>
    </row>
    <row r="14" spans="1:21" s="92" customFormat="1" x14ac:dyDescent="0.25">
      <c r="A14" s="147" t="s">
        <v>29</v>
      </c>
      <c r="B14" s="147"/>
      <c r="C14" s="147"/>
      <c r="D14" s="147"/>
      <c r="E14" s="147"/>
      <c r="F14" s="147"/>
      <c r="G14" s="147"/>
      <c r="H14" s="147"/>
      <c r="I14" s="147"/>
    </row>
    <row r="15" spans="1:21" s="92" customFormat="1" x14ac:dyDescent="0.25">
      <c r="A15" s="147" t="s">
        <v>30</v>
      </c>
      <c r="B15" s="147"/>
      <c r="C15" s="147"/>
      <c r="D15" s="147"/>
      <c r="E15" s="147"/>
      <c r="F15" s="147"/>
      <c r="G15" s="147"/>
      <c r="H15" s="147"/>
      <c r="I15" s="147"/>
    </row>
    <row r="16" spans="1:21" s="92" customFormat="1" x14ac:dyDescent="0.25">
      <c r="A16" s="98"/>
      <c r="B16" s="98"/>
      <c r="C16" s="98"/>
      <c r="D16" s="98"/>
      <c r="E16" s="98"/>
      <c r="F16" s="98"/>
      <c r="G16" s="98"/>
      <c r="H16" s="98"/>
      <c r="I16" s="98"/>
    </row>
    <row r="17" spans="1:9" x14ac:dyDescent="0.25">
      <c r="A17" s="150" t="s">
        <v>31</v>
      </c>
      <c r="B17" s="150"/>
      <c r="C17" s="150"/>
      <c r="D17" s="150"/>
      <c r="E17" s="150"/>
      <c r="F17" s="150"/>
      <c r="G17" s="150"/>
      <c r="H17" s="150"/>
      <c r="I17" s="150"/>
    </row>
    <row r="18" spans="1:9" s="92" customFormat="1" x14ac:dyDescent="0.25">
      <c r="A18" s="147" t="s">
        <v>100</v>
      </c>
      <c r="B18" s="147"/>
      <c r="C18" s="147"/>
      <c r="D18" s="147"/>
      <c r="E18" s="147"/>
      <c r="F18" s="147"/>
      <c r="G18" s="147"/>
      <c r="H18" s="147"/>
      <c r="I18" s="147"/>
    </row>
    <row r="19" spans="1:9" s="92" customFormat="1" x14ac:dyDescent="0.25">
      <c r="A19" s="147" t="s">
        <v>32</v>
      </c>
      <c r="B19" s="147"/>
      <c r="C19" s="147"/>
      <c r="D19" s="147"/>
      <c r="E19" s="147"/>
      <c r="F19" s="147"/>
      <c r="G19" s="147"/>
      <c r="H19" s="147"/>
      <c r="I19" s="147"/>
    </row>
    <row r="20" spans="1:9" s="92" customFormat="1" x14ac:dyDescent="0.25">
      <c r="A20" s="147" t="s">
        <v>33</v>
      </c>
      <c r="B20" s="147"/>
      <c r="C20" s="147"/>
      <c r="D20" s="147"/>
      <c r="E20" s="147"/>
      <c r="F20" s="147"/>
      <c r="G20" s="147"/>
      <c r="H20" s="147"/>
      <c r="I20" s="147"/>
    </row>
    <row r="21" spans="1:9" s="92" customFormat="1" x14ac:dyDescent="0.25">
      <c r="A21" s="147" t="s">
        <v>34</v>
      </c>
      <c r="B21" s="147"/>
      <c r="C21" s="147"/>
      <c r="D21" s="147"/>
      <c r="E21" s="147"/>
      <c r="F21" s="147"/>
      <c r="G21" s="147"/>
      <c r="H21" s="147"/>
      <c r="I21" s="147"/>
    </row>
    <row r="22" spans="1:9" s="92" customFormat="1" x14ac:dyDescent="0.25">
      <c r="A22" s="148" t="s">
        <v>35</v>
      </c>
      <c r="B22" s="148"/>
      <c r="C22" s="148"/>
      <c r="D22" s="148"/>
      <c r="E22" s="148"/>
      <c r="F22" s="148"/>
      <c r="G22" s="148"/>
      <c r="H22" s="148"/>
      <c r="I22" s="148"/>
    </row>
    <row r="23" spans="1:9" s="92" customFormat="1" x14ac:dyDescent="0.25">
      <c r="A23" s="148" t="s">
        <v>101</v>
      </c>
      <c r="B23" s="148"/>
      <c r="C23" s="148"/>
      <c r="D23" s="148"/>
      <c r="E23" s="148"/>
      <c r="F23" s="148"/>
      <c r="G23" s="148"/>
      <c r="H23" s="148"/>
      <c r="I23" s="148"/>
    </row>
    <row r="24" spans="1:9" s="92" customFormat="1" x14ac:dyDescent="0.25">
      <c r="A24" s="102" t="s">
        <v>58</v>
      </c>
      <c r="B24" s="102"/>
      <c r="C24" s="102"/>
      <c r="D24" s="102"/>
      <c r="E24" s="102"/>
      <c r="F24" s="102"/>
      <c r="G24" s="102"/>
      <c r="H24" s="102"/>
      <c r="I24" s="102"/>
    </row>
    <row r="25" spans="1:9" s="92" customFormat="1" x14ac:dyDescent="0.25">
      <c r="A25" s="102" t="s">
        <v>36</v>
      </c>
      <c r="B25" s="102"/>
      <c r="C25" s="102"/>
      <c r="D25" s="102"/>
      <c r="E25" s="102"/>
      <c r="F25" s="102"/>
      <c r="G25" s="102"/>
      <c r="H25" s="102"/>
      <c r="I25" s="102"/>
    </row>
    <row r="26" spans="1:9" s="92" customFormat="1" x14ac:dyDescent="0.25">
      <c r="A26" s="102" t="s">
        <v>37</v>
      </c>
      <c r="B26" s="102"/>
      <c r="C26" s="102"/>
      <c r="D26" s="102"/>
      <c r="E26" s="102"/>
      <c r="F26" s="102"/>
      <c r="G26" s="102"/>
      <c r="H26" s="102"/>
      <c r="I26" s="102"/>
    </row>
    <row r="27" spans="1:9" s="92" customFormat="1" x14ac:dyDescent="0.25">
      <c r="A27" s="98"/>
      <c r="B27" s="98"/>
      <c r="C27" s="98"/>
      <c r="D27" s="98"/>
      <c r="E27" s="98"/>
      <c r="F27" s="98"/>
      <c r="G27" s="98"/>
      <c r="H27" s="98"/>
      <c r="I27" s="98"/>
    </row>
    <row r="28" spans="1:9" x14ac:dyDescent="0.25">
      <c r="A28" s="150" t="s">
        <v>38</v>
      </c>
      <c r="B28" s="150"/>
      <c r="C28" s="150"/>
      <c r="D28" s="150"/>
      <c r="E28" s="150"/>
      <c r="F28" s="150"/>
      <c r="G28" s="150"/>
      <c r="H28" s="150"/>
      <c r="I28" s="150"/>
    </row>
    <row r="29" spans="1:9" s="92" customFormat="1" x14ac:dyDescent="0.25">
      <c r="A29" s="149" t="s">
        <v>59</v>
      </c>
      <c r="B29" s="149"/>
      <c r="C29" s="149"/>
      <c r="D29" s="149"/>
      <c r="E29" s="149"/>
      <c r="F29" s="149"/>
      <c r="G29" s="149"/>
      <c r="H29" s="149"/>
      <c r="I29" s="149"/>
    </row>
    <row r="30" spans="1:9" s="92" customFormat="1" x14ac:dyDescent="0.25">
      <c r="A30" s="149" t="s">
        <v>39</v>
      </c>
      <c r="B30" s="149"/>
      <c r="C30" s="149"/>
      <c r="D30" s="149"/>
      <c r="E30" s="149"/>
      <c r="F30" s="149"/>
      <c r="G30" s="149"/>
      <c r="H30" s="149"/>
      <c r="I30" s="149"/>
    </row>
    <row r="31" spans="1:9" s="92" customFormat="1" x14ac:dyDescent="0.25">
      <c r="A31" s="149" t="s">
        <v>60</v>
      </c>
      <c r="B31" s="147"/>
      <c r="C31" s="147"/>
      <c r="D31" s="147"/>
      <c r="E31" s="147"/>
      <c r="F31" s="147"/>
      <c r="G31" s="147"/>
      <c r="H31" s="147"/>
      <c r="I31" s="147"/>
    </row>
    <row r="32" spans="1:9" s="92" customFormat="1" x14ac:dyDescent="0.25">
      <c r="A32" s="149" t="s">
        <v>40</v>
      </c>
      <c r="B32" s="149"/>
      <c r="C32" s="149"/>
      <c r="D32" s="149"/>
      <c r="E32" s="149"/>
      <c r="F32" s="149"/>
      <c r="G32" s="149"/>
      <c r="H32" s="149"/>
      <c r="I32" s="149"/>
    </row>
    <row r="33" spans="1:9" s="92" customFormat="1" x14ac:dyDescent="0.25">
      <c r="A33" s="98"/>
      <c r="B33" s="98"/>
      <c r="C33" s="98"/>
      <c r="D33" s="98"/>
      <c r="E33" s="98"/>
      <c r="F33" s="98"/>
      <c r="G33" s="98"/>
      <c r="H33" s="98"/>
      <c r="I33" s="98"/>
    </row>
    <row r="34" spans="1:9" x14ac:dyDescent="0.25">
      <c r="A34" s="150" t="s">
        <v>41</v>
      </c>
      <c r="B34" s="150"/>
      <c r="C34" s="150"/>
      <c r="D34" s="150"/>
      <c r="E34" s="150"/>
      <c r="F34" s="150"/>
      <c r="G34" s="150"/>
      <c r="H34" s="150"/>
      <c r="I34" s="150"/>
    </row>
    <row r="35" spans="1:9" s="92" customFormat="1" x14ac:dyDescent="0.25">
      <c r="A35" s="147" t="s">
        <v>99</v>
      </c>
      <c r="B35" s="147"/>
      <c r="C35" s="147"/>
      <c r="D35" s="147"/>
      <c r="E35" s="147"/>
      <c r="F35" s="147"/>
      <c r="G35" s="147"/>
      <c r="H35" s="147"/>
      <c r="I35" s="147"/>
    </row>
    <row r="36" spans="1:9" s="92" customFormat="1" x14ac:dyDescent="0.25">
      <c r="A36" s="147" t="s">
        <v>42</v>
      </c>
      <c r="B36" s="147"/>
      <c r="C36" s="147"/>
      <c r="D36" s="147"/>
      <c r="E36" s="147"/>
      <c r="F36" s="147"/>
      <c r="G36" s="147"/>
      <c r="H36" s="147"/>
      <c r="I36" s="147"/>
    </row>
    <row r="37" spans="1:9" s="92" customFormat="1" x14ac:dyDescent="0.25">
      <c r="A37" s="98"/>
      <c r="B37" s="98"/>
      <c r="C37" s="98"/>
      <c r="D37" s="98"/>
      <c r="E37" s="98"/>
      <c r="F37" s="98"/>
      <c r="G37" s="98"/>
      <c r="H37" s="98"/>
      <c r="I37" s="98"/>
    </row>
    <row r="38" spans="1:9" x14ac:dyDescent="0.25">
      <c r="A38" s="150" t="s">
        <v>43</v>
      </c>
      <c r="B38" s="150"/>
      <c r="C38" s="150"/>
      <c r="D38" s="150"/>
      <c r="E38" s="150"/>
      <c r="F38" s="150"/>
      <c r="G38" s="150"/>
      <c r="H38" s="150"/>
      <c r="I38" s="150"/>
    </row>
    <row r="39" spans="1:9" s="92" customFormat="1" x14ac:dyDescent="0.25">
      <c r="A39" s="147" t="s">
        <v>44</v>
      </c>
      <c r="B39" s="147"/>
      <c r="C39" s="147"/>
      <c r="D39" s="147"/>
      <c r="E39" s="147"/>
      <c r="F39" s="147"/>
      <c r="G39" s="147"/>
      <c r="H39" s="147"/>
      <c r="I39" s="147"/>
    </row>
    <row r="40" spans="1:9" s="92" customFormat="1" x14ac:dyDescent="0.25">
      <c r="A40" s="147" t="s">
        <v>45</v>
      </c>
      <c r="B40" s="147"/>
      <c r="C40" s="147"/>
      <c r="D40" s="147"/>
      <c r="E40" s="147"/>
      <c r="F40" s="147"/>
      <c r="G40" s="147"/>
      <c r="H40" s="147"/>
      <c r="I40" s="147"/>
    </row>
    <row r="41" spans="1:9" s="92" customFormat="1" x14ac:dyDescent="0.25">
      <c r="A41" s="147" t="s">
        <v>46</v>
      </c>
      <c r="B41" s="147"/>
      <c r="C41" s="147"/>
      <c r="D41" s="147"/>
      <c r="E41" s="147"/>
      <c r="F41" s="147"/>
      <c r="G41" s="147"/>
      <c r="H41" s="147"/>
      <c r="I41" s="147"/>
    </row>
    <row r="42" spans="1:9" s="92" customFormat="1" x14ac:dyDescent="0.25">
      <c r="A42" s="147" t="s">
        <v>47</v>
      </c>
      <c r="B42" s="147"/>
      <c r="C42" s="147"/>
      <c r="D42" s="147"/>
      <c r="E42" s="147"/>
      <c r="F42" s="147"/>
      <c r="G42" s="147"/>
      <c r="H42" s="147"/>
      <c r="I42" s="147"/>
    </row>
    <row r="43" spans="1:9" s="92" customFormat="1" x14ac:dyDescent="0.25">
      <c r="A43" s="147" t="s">
        <v>48</v>
      </c>
      <c r="B43" s="147"/>
      <c r="C43" s="147"/>
      <c r="D43" s="147"/>
      <c r="E43" s="147"/>
      <c r="F43" s="147"/>
      <c r="G43" s="147"/>
      <c r="H43" s="147"/>
      <c r="I43" s="147"/>
    </row>
    <row r="44" spans="1:9" s="92" customFormat="1" x14ac:dyDescent="0.25">
      <c r="A44" s="147" t="s">
        <v>49</v>
      </c>
      <c r="B44" s="147"/>
      <c r="C44" s="147"/>
      <c r="D44" s="147"/>
      <c r="E44" s="147"/>
      <c r="F44" s="147"/>
      <c r="G44" s="147"/>
      <c r="H44" s="147"/>
      <c r="I44" s="147"/>
    </row>
    <row r="45" spans="1:9" s="92" customFormat="1" x14ac:dyDescent="0.25">
      <c r="A45" s="147" t="s">
        <v>50</v>
      </c>
      <c r="B45" s="147"/>
      <c r="C45" s="147"/>
      <c r="D45" s="147"/>
      <c r="E45" s="147"/>
      <c r="F45" s="147"/>
      <c r="G45" s="147"/>
      <c r="H45" s="147"/>
      <c r="I45" s="147"/>
    </row>
    <row r="46" spans="1:9" s="92" customFormat="1" x14ac:dyDescent="0.25">
      <c r="A46" s="147" t="s">
        <v>51</v>
      </c>
      <c r="B46" s="147"/>
      <c r="C46" s="147"/>
      <c r="D46" s="147"/>
      <c r="E46" s="147"/>
      <c r="F46" s="147"/>
      <c r="G46" s="147"/>
      <c r="H46" s="147"/>
      <c r="I46" s="147"/>
    </row>
    <row r="47" spans="1:9" s="92" customFormat="1" x14ac:dyDescent="0.25">
      <c r="A47" s="98"/>
      <c r="B47" s="98"/>
      <c r="C47" s="98"/>
      <c r="D47" s="98"/>
      <c r="E47" s="98"/>
      <c r="F47" s="98"/>
      <c r="G47" s="98"/>
      <c r="H47" s="98"/>
      <c r="I47" s="98"/>
    </row>
    <row r="48" spans="1:9" s="101" customFormat="1" ht="8.25" x14ac:dyDescent="0.15">
      <c r="A48" s="99" t="s">
        <v>52</v>
      </c>
      <c r="B48" s="100"/>
      <c r="C48" s="100"/>
      <c r="D48" s="100"/>
      <c r="E48" s="100"/>
      <c r="F48" s="100"/>
      <c r="G48" s="100"/>
      <c r="H48" s="100"/>
      <c r="I48" s="100"/>
    </row>
    <row r="49" spans="1:9" s="101" customFormat="1" ht="8.25" x14ac:dyDescent="0.15">
      <c r="A49" s="100" t="s">
        <v>53</v>
      </c>
      <c r="B49" s="100"/>
      <c r="C49" s="100"/>
      <c r="D49" s="100"/>
      <c r="E49" s="100"/>
      <c r="F49" s="100"/>
      <c r="G49" s="100"/>
      <c r="H49" s="100"/>
      <c r="I49" s="100"/>
    </row>
    <row r="50" spans="1:9" s="101" customFormat="1" ht="8.25" x14ac:dyDescent="0.15">
      <c r="A50" s="100" t="s">
        <v>54</v>
      </c>
      <c r="B50" s="100"/>
      <c r="C50" s="100"/>
      <c r="D50" s="100"/>
      <c r="E50" s="100"/>
      <c r="F50" s="100"/>
      <c r="G50" s="100"/>
      <c r="H50" s="100"/>
      <c r="I50" s="100"/>
    </row>
    <row r="51" spans="1:9" s="92" customFormat="1" x14ac:dyDescent="0.25">
      <c r="A51" s="98"/>
      <c r="B51" s="98"/>
      <c r="C51" s="98"/>
      <c r="D51" s="98"/>
      <c r="E51" s="98"/>
      <c r="F51" s="98"/>
      <c r="G51" s="98"/>
      <c r="H51" s="98"/>
      <c r="I51" s="98"/>
    </row>
    <row r="52" spans="1:9" x14ac:dyDescent="0.25">
      <c r="A52" s="150" t="s">
        <v>55</v>
      </c>
      <c r="B52" s="150"/>
      <c r="C52" s="150"/>
      <c r="D52" s="150"/>
      <c r="E52" s="150"/>
      <c r="F52" s="150"/>
      <c r="G52" s="150"/>
      <c r="H52" s="150"/>
      <c r="I52" s="150"/>
    </row>
    <row r="53" spans="1:9" s="92" customFormat="1" x14ac:dyDescent="0.25">
      <c r="A53" s="147" t="s">
        <v>56</v>
      </c>
      <c r="B53" s="147"/>
      <c r="C53" s="147"/>
      <c r="D53" s="147"/>
      <c r="E53" s="147"/>
      <c r="F53" s="147"/>
      <c r="G53" s="147"/>
      <c r="H53" s="147"/>
      <c r="I53" s="147"/>
    </row>
    <row r="54" spans="1:9" s="92" customFormat="1" x14ac:dyDescent="0.25">
      <c r="A54" s="98" t="s">
        <v>57</v>
      </c>
      <c r="B54" s="98"/>
      <c r="C54" s="98"/>
      <c r="D54" s="98"/>
      <c r="E54" s="98"/>
      <c r="F54" s="98"/>
      <c r="G54" s="98"/>
      <c r="H54" s="98"/>
      <c r="I54" s="98"/>
    </row>
  </sheetData>
  <mergeCells count="37">
    <mergeCell ref="A40:I40"/>
    <mergeCell ref="A52:I52"/>
    <mergeCell ref="A53:I53"/>
    <mergeCell ref="A3:B3"/>
    <mergeCell ref="A15:I15"/>
    <mergeCell ref="A19:I19"/>
    <mergeCell ref="A28:I28"/>
    <mergeCell ref="A29:I29"/>
    <mergeCell ref="A5:I5"/>
    <mergeCell ref="A6:I6"/>
    <mergeCell ref="A7:I7"/>
    <mergeCell ref="A11:I11"/>
    <mergeCell ref="A17:I17"/>
    <mergeCell ref="A10:I10"/>
    <mergeCell ref="A9:I9"/>
    <mergeCell ref="A13:I13"/>
    <mergeCell ref="A14:I14"/>
    <mergeCell ref="A32:I32"/>
    <mergeCell ref="A34:I34"/>
    <mergeCell ref="A41:I41"/>
    <mergeCell ref="A18:I18"/>
    <mergeCell ref="A20:I20"/>
    <mergeCell ref="A21:I21"/>
    <mergeCell ref="A35:I35"/>
    <mergeCell ref="A38:I38"/>
    <mergeCell ref="A30:I30"/>
    <mergeCell ref="A36:I36"/>
    <mergeCell ref="A1:I1"/>
    <mergeCell ref="A44:I44"/>
    <mergeCell ref="A45:I45"/>
    <mergeCell ref="A46:I46"/>
    <mergeCell ref="A39:I39"/>
    <mergeCell ref="A42:I42"/>
    <mergeCell ref="A22:I22"/>
    <mergeCell ref="A23:I23"/>
    <mergeCell ref="A43:I43"/>
    <mergeCell ref="A31:I31"/>
  </mergeCells>
  <phoneticPr fontId="0" type="noConversion"/>
  <hyperlinks>
    <hyperlink ref="A3:B3" location="'CC Pay Off Calculator'!A1" tooltip="Back to Credit Card Pay Off Calculator " display="BACK"/>
  </hyperlinks>
  <pageMargins left="0.23622047244094491" right="0.23622047244094491"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4" sqref="A4:B4"/>
    </sheetView>
  </sheetViews>
  <sheetFormatPr defaultRowHeight="15" x14ac:dyDescent="0.25"/>
  <cols>
    <col min="1" max="9" width="12.7109375" style="1" customWidth="1"/>
    <col min="10" max="16384" width="9.140625" style="1"/>
  </cols>
  <sheetData>
    <row r="1" spans="1:9" ht="35.1" customHeight="1" x14ac:dyDescent="0.25">
      <c r="A1" s="103" t="s">
        <v>66</v>
      </c>
      <c r="B1" s="104"/>
      <c r="C1" s="104"/>
      <c r="D1" s="104"/>
      <c r="E1" s="104"/>
      <c r="F1" s="104"/>
      <c r="G1" s="104"/>
      <c r="H1" s="104"/>
      <c r="I1" s="105"/>
    </row>
    <row r="2" spans="1:9" x14ac:dyDescent="0.25">
      <c r="A2" s="35"/>
      <c r="B2" s="35"/>
      <c r="C2" s="35"/>
      <c r="D2" s="35"/>
      <c r="E2" s="35"/>
      <c r="F2" s="35"/>
      <c r="G2" s="35"/>
      <c r="H2" s="35"/>
      <c r="I2" s="86" t="str">
        <f ca="1">"© "&amp;YEAR(TODAY())&amp;" Spreadsheet123 LTD. All rights reserved"</f>
        <v>© 2014 Spreadsheet123 LTD. All rights reserved</v>
      </c>
    </row>
    <row r="3" spans="1:9" ht="3" customHeight="1" x14ac:dyDescent="0.25"/>
    <row r="4" spans="1:9" x14ac:dyDescent="0.25">
      <c r="A4" s="151" t="s">
        <v>67</v>
      </c>
      <c r="B4" s="152"/>
      <c r="C4" s="9"/>
      <c r="D4" s="157"/>
      <c r="E4" s="138"/>
      <c r="F4" s="138"/>
      <c r="G4" s="138"/>
      <c r="H4" s="138"/>
      <c r="I4" s="139"/>
    </row>
    <row r="5" spans="1:9" ht="3" customHeight="1" x14ac:dyDescent="0.25">
      <c r="A5" s="9"/>
      <c r="B5" s="9"/>
      <c r="C5" s="36"/>
      <c r="D5" s="36"/>
      <c r="E5" s="36"/>
      <c r="F5" s="36"/>
      <c r="G5" s="36"/>
      <c r="H5" s="36"/>
      <c r="I5" s="36"/>
    </row>
    <row r="6" spans="1:9" x14ac:dyDescent="0.25">
      <c r="A6" s="9"/>
      <c r="B6" s="9"/>
      <c r="I6" s="2"/>
    </row>
    <row r="7" spans="1:9" x14ac:dyDescent="0.25">
      <c r="A7" s="154" t="s">
        <v>19</v>
      </c>
      <c r="B7" s="155"/>
      <c r="C7" s="155"/>
      <c r="D7" s="155"/>
      <c r="E7" s="155"/>
      <c r="F7" s="155"/>
      <c r="G7" s="155"/>
      <c r="H7" s="155"/>
      <c r="I7" s="156"/>
    </row>
    <row r="8" spans="1:9" ht="49.5" customHeight="1" x14ac:dyDescent="0.25">
      <c r="A8" s="158" t="s">
        <v>68</v>
      </c>
      <c r="B8" s="159"/>
      <c r="C8" s="159"/>
      <c r="D8" s="159"/>
      <c r="E8" s="159"/>
      <c r="F8" s="159"/>
      <c r="G8" s="159"/>
      <c r="H8" s="159"/>
      <c r="I8" s="160"/>
    </row>
    <row r="9" spans="1:9" ht="15" customHeight="1" x14ac:dyDescent="0.25">
      <c r="A9" s="170" t="s">
        <v>80</v>
      </c>
      <c r="B9" s="171"/>
      <c r="C9" s="171"/>
      <c r="D9" s="171"/>
      <c r="E9" s="171"/>
      <c r="F9" s="171"/>
      <c r="G9" s="171"/>
      <c r="H9" s="171"/>
      <c r="I9" s="172"/>
    </row>
    <row r="11" spans="1:9" x14ac:dyDescent="0.25">
      <c r="A11" s="154" t="s">
        <v>69</v>
      </c>
      <c r="B11" s="155"/>
      <c r="C11" s="155"/>
      <c r="D11" s="155"/>
      <c r="E11" s="155"/>
      <c r="F11" s="155"/>
      <c r="G11" s="155"/>
      <c r="H11" s="155"/>
      <c r="I11" s="156"/>
    </row>
    <row r="12" spans="1:9" ht="104.25" customHeight="1" x14ac:dyDescent="0.25">
      <c r="A12" s="161" t="s">
        <v>70</v>
      </c>
      <c r="B12" s="162"/>
      <c r="C12" s="162"/>
      <c r="D12" s="162"/>
      <c r="E12" s="162"/>
      <c r="F12" s="162"/>
      <c r="G12" s="162"/>
      <c r="H12" s="162"/>
      <c r="I12" s="163"/>
    </row>
    <row r="13" spans="1:9" x14ac:dyDescent="0.25">
      <c r="A13" s="164" t="s">
        <v>85</v>
      </c>
      <c r="B13" s="165"/>
      <c r="C13" s="165"/>
      <c r="D13" s="165"/>
      <c r="E13" s="165"/>
      <c r="F13" s="165"/>
      <c r="G13" s="165"/>
      <c r="H13" s="165"/>
      <c r="I13" s="166"/>
    </row>
    <row r="15" spans="1:9" x14ac:dyDescent="0.25">
      <c r="A15" s="154" t="s">
        <v>86</v>
      </c>
      <c r="B15" s="155"/>
      <c r="C15" s="155"/>
      <c r="D15" s="155"/>
      <c r="E15" s="155"/>
      <c r="F15" s="155"/>
      <c r="G15" s="155"/>
      <c r="H15" s="155"/>
      <c r="I15" s="156"/>
    </row>
    <row r="16" spans="1:9" ht="90.75" customHeight="1" x14ac:dyDescent="0.25">
      <c r="A16" s="158" t="s">
        <v>71</v>
      </c>
      <c r="B16" s="159"/>
      <c r="C16" s="159"/>
      <c r="D16" s="159"/>
      <c r="E16" s="159"/>
      <c r="F16" s="159"/>
      <c r="G16" s="159"/>
      <c r="H16" s="159"/>
      <c r="I16" s="160"/>
    </row>
    <row r="18" spans="1:9" x14ac:dyDescent="0.25">
      <c r="A18" s="154" t="s">
        <v>4</v>
      </c>
      <c r="B18" s="155"/>
      <c r="C18" s="155"/>
      <c r="D18" s="155"/>
      <c r="E18" s="155"/>
      <c r="F18" s="155"/>
      <c r="G18" s="155"/>
      <c r="H18" s="155"/>
      <c r="I18" s="156"/>
    </row>
    <row r="19" spans="1:9" ht="31.5" customHeight="1" x14ac:dyDescent="0.25">
      <c r="A19" s="158" t="s">
        <v>72</v>
      </c>
      <c r="B19" s="159"/>
      <c r="C19" s="159"/>
      <c r="D19" s="159"/>
      <c r="E19" s="159"/>
      <c r="F19" s="159"/>
      <c r="G19" s="159"/>
      <c r="H19" s="159"/>
      <c r="I19" s="160"/>
    </row>
    <row r="21" spans="1:9" x14ac:dyDescent="0.25">
      <c r="A21" s="154" t="s">
        <v>12</v>
      </c>
      <c r="B21" s="155"/>
      <c r="C21" s="155"/>
      <c r="D21" s="155"/>
      <c r="E21" s="155"/>
      <c r="F21" s="155"/>
      <c r="G21" s="155"/>
      <c r="H21" s="155"/>
      <c r="I21" s="156"/>
    </row>
    <row r="22" spans="1:9" ht="135" customHeight="1" x14ac:dyDescent="0.25">
      <c r="A22" s="161" t="s">
        <v>87</v>
      </c>
      <c r="B22" s="167"/>
      <c r="C22" s="167"/>
      <c r="D22" s="167"/>
      <c r="E22" s="167"/>
      <c r="F22" s="167"/>
      <c r="G22" s="167"/>
      <c r="H22" s="167"/>
      <c r="I22" s="168"/>
    </row>
    <row r="24" spans="1:9" x14ac:dyDescent="0.25">
      <c r="A24" s="154" t="s">
        <v>13</v>
      </c>
      <c r="B24" s="155"/>
      <c r="C24" s="155"/>
      <c r="D24" s="155"/>
      <c r="E24" s="155"/>
      <c r="F24" s="155"/>
      <c r="G24" s="155"/>
      <c r="H24" s="155"/>
      <c r="I24" s="156"/>
    </row>
    <row r="25" spans="1:9" ht="136.5" customHeight="1" x14ac:dyDescent="0.25">
      <c r="A25" s="169" t="s">
        <v>75</v>
      </c>
      <c r="B25" s="159"/>
      <c r="C25" s="159"/>
      <c r="D25" s="159"/>
      <c r="E25" s="159"/>
      <c r="F25" s="159"/>
      <c r="G25" s="159"/>
      <c r="H25" s="159"/>
      <c r="I25" s="160"/>
    </row>
    <row r="27" spans="1:9" x14ac:dyDescent="0.25">
      <c r="A27" s="154" t="s">
        <v>65</v>
      </c>
      <c r="B27" s="155"/>
      <c r="C27" s="155"/>
      <c r="D27" s="155"/>
      <c r="E27" s="155"/>
      <c r="F27" s="155"/>
      <c r="G27" s="155"/>
      <c r="H27" s="155"/>
      <c r="I27" s="156"/>
    </row>
    <row r="28" spans="1:9" ht="99" customHeight="1" x14ac:dyDescent="0.25">
      <c r="A28" s="158" t="s">
        <v>73</v>
      </c>
      <c r="B28" s="159"/>
      <c r="C28" s="159"/>
      <c r="D28" s="159"/>
      <c r="E28" s="159"/>
      <c r="F28" s="159"/>
      <c r="G28" s="159"/>
      <c r="H28" s="159"/>
      <c r="I28" s="160"/>
    </row>
    <row r="30" spans="1:9" x14ac:dyDescent="0.25">
      <c r="A30" s="154" t="s">
        <v>74</v>
      </c>
      <c r="B30" s="155"/>
      <c r="C30" s="155"/>
      <c r="D30" s="155"/>
      <c r="E30" s="155"/>
      <c r="F30" s="155"/>
      <c r="G30" s="155"/>
      <c r="H30" s="155"/>
      <c r="I30" s="156"/>
    </row>
    <row r="31" spans="1:9" ht="90" customHeight="1" x14ac:dyDescent="0.25">
      <c r="A31" s="161" t="s">
        <v>92</v>
      </c>
      <c r="B31" s="167"/>
      <c r="C31" s="167"/>
      <c r="D31" s="167"/>
      <c r="E31" s="167"/>
      <c r="F31" s="167"/>
      <c r="G31" s="167"/>
      <c r="H31" s="167"/>
      <c r="I31" s="168"/>
    </row>
    <row r="33" spans="1:10" x14ac:dyDescent="0.25">
      <c r="A33" s="154" t="s">
        <v>9</v>
      </c>
      <c r="B33" s="155"/>
      <c r="C33" s="155"/>
      <c r="D33" s="155"/>
      <c r="E33" s="155"/>
      <c r="F33" s="155"/>
      <c r="G33" s="155"/>
      <c r="H33" s="155"/>
      <c r="I33" s="156"/>
    </row>
    <row r="34" spans="1:10" ht="132.75" customHeight="1" x14ac:dyDescent="0.25">
      <c r="A34" s="161" t="s">
        <v>88</v>
      </c>
      <c r="B34" s="167"/>
      <c r="C34" s="167"/>
      <c r="D34" s="167"/>
      <c r="E34" s="167"/>
      <c r="F34" s="167"/>
      <c r="G34" s="167"/>
      <c r="H34" s="167"/>
      <c r="I34" s="168"/>
      <c r="J34" s="37"/>
    </row>
    <row r="36" spans="1:10" x14ac:dyDescent="0.25">
      <c r="A36" s="154" t="s">
        <v>76</v>
      </c>
      <c r="B36" s="155"/>
      <c r="C36" s="155"/>
      <c r="D36" s="155"/>
      <c r="E36" s="155"/>
      <c r="F36" s="155"/>
      <c r="G36" s="155"/>
      <c r="H36" s="155"/>
      <c r="I36" s="156"/>
    </row>
    <row r="37" spans="1:10" ht="76.5" customHeight="1" x14ac:dyDescent="0.25">
      <c r="A37" s="158" t="s">
        <v>77</v>
      </c>
      <c r="B37" s="159"/>
      <c r="C37" s="159"/>
      <c r="D37" s="159"/>
      <c r="E37" s="159"/>
      <c r="F37" s="159"/>
      <c r="G37" s="159"/>
      <c r="H37" s="159"/>
      <c r="I37" s="160"/>
    </row>
    <row r="38" spans="1:10" ht="15" customHeight="1" x14ac:dyDescent="0.25">
      <c r="A38" s="44"/>
      <c r="B38" s="44"/>
      <c r="C38" s="44"/>
      <c r="D38" s="44"/>
      <c r="E38" s="44"/>
      <c r="F38" s="44"/>
      <c r="G38" s="44"/>
      <c r="H38" s="44"/>
      <c r="I38" s="44"/>
    </row>
    <row r="39" spans="1:10" ht="15" customHeight="1" x14ac:dyDescent="0.25">
      <c r="A39" s="154" t="s">
        <v>94</v>
      </c>
      <c r="B39" s="155"/>
      <c r="C39" s="155"/>
      <c r="D39" s="155"/>
      <c r="E39" s="155"/>
      <c r="F39" s="155"/>
      <c r="G39" s="155"/>
      <c r="H39" s="155"/>
      <c r="I39" s="156"/>
    </row>
    <row r="40" spans="1:10" ht="76.5" customHeight="1" x14ac:dyDescent="0.25">
      <c r="A40" s="169" t="s">
        <v>96</v>
      </c>
      <c r="B40" s="159"/>
      <c r="C40" s="159"/>
      <c r="D40" s="159"/>
      <c r="E40" s="159"/>
      <c r="F40" s="159"/>
      <c r="G40" s="159"/>
      <c r="H40" s="159"/>
      <c r="I40" s="160"/>
    </row>
    <row r="42" spans="1:10" x14ac:dyDescent="0.25">
      <c r="A42" s="154" t="s">
        <v>83</v>
      </c>
      <c r="B42" s="155"/>
      <c r="C42" s="155"/>
      <c r="D42" s="155"/>
      <c r="E42" s="155"/>
      <c r="F42" s="155"/>
      <c r="G42" s="155"/>
      <c r="H42" s="155"/>
      <c r="I42" s="156"/>
    </row>
    <row r="43" spans="1:10" ht="96" customHeight="1" x14ac:dyDescent="0.25">
      <c r="A43" s="158" t="s">
        <v>78</v>
      </c>
      <c r="B43" s="159"/>
      <c r="C43" s="159"/>
      <c r="D43" s="159"/>
      <c r="E43" s="159"/>
      <c r="F43" s="159"/>
      <c r="G43" s="159"/>
      <c r="H43" s="159"/>
      <c r="I43" s="160"/>
    </row>
    <row r="44" spans="1:10" x14ac:dyDescent="0.25">
      <c r="A44" s="164" t="s">
        <v>79</v>
      </c>
      <c r="B44" s="165"/>
      <c r="C44" s="165"/>
      <c r="D44" s="165"/>
      <c r="E44" s="165"/>
      <c r="F44" s="165"/>
      <c r="G44" s="165"/>
      <c r="H44" s="165"/>
      <c r="I44" s="166"/>
    </row>
    <row r="46" spans="1:10" x14ac:dyDescent="0.25">
      <c r="A46" s="154" t="s">
        <v>84</v>
      </c>
      <c r="B46" s="155"/>
      <c r="C46" s="155"/>
      <c r="D46" s="155"/>
      <c r="E46" s="155"/>
      <c r="F46" s="155"/>
      <c r="G46" s="155"/>
      <c r="H46" s="155"/>
      <c r="I46" s="156"/>
    </row>
    <row r="47" spans="1:10" ht="66" customHeight="1" x14ac:dyDescent="0.25">
      <c r="A47" s="158" t="s">
        <v>90</v>
      </c>
      <c r="B47" s="159"/>
      <c r="C47" s="159"/>
      <c r="D47" s="159"/>
      <c r="E47" s="159"/>
      <c r="F47" s="159"/>
      <c r="G47" s="159"/>
      <c r="H47" s="159"/>
      <c r="I47" s="160"/>
    </row>
  </sheetData>
  <mergeCells count="31">
    <mergeCell ref="A24:I24"/>
    <mergeCell ref="A25:I25"/>
    <mergeCell ref="A27:I27"/>
    <mergeCell ref="A28:I28"/>
    <mergeCell ref="A47:I47"/>
    <mergeCell ref="A30:I30"/>
    <mergeCell ref="A31:I31"/>
    <mergeCell ref="A33:I33"/>
    <mergeCell ref="A34:I34"/>
    <mergeCell ref="A36:I36"/>
    <mergeCell ref="A37:I37"/>
    <mergeCell ref="A39:I39"/>
    <mergeCell ref="A40:I40"/>
    <mergeCell ref="A42:I42"/>
    <mergeCell ref="A13:I13"/>
    <mergeCell ref="A15:I15"/>
    <mergeCell ref="A16:I16"/>
    <mergeCell ref="A18:I18"/>
    <mergeCell ref="A19:I19"/>
    <mergeCell ref="A46:I46"/>
    <mergeCell ref="A43:I43"/>
    <mergeCell ref="A44:I44"/>
    <mergeCell ref="A21:I21"/>
    <mergeCell ref="A22:I22"/>
    <mergeCell ref="A7:I7"/>
    <mergeCell ref="D4:I4"/>
    <mergeCell ref="A4:B4"/>
    <mergeCell ref="A8:I8"/>
    <mergeCell ref="A11:I11"/>
    <mergeCell ref="A12:I12"/>
    <mergeCell ref="A9:I9"/>
  </mergeCells>
  <phoneticPr fontId="0" type="noConversion"/>
  <hyperlinks>
    <hyperlink ref="A4:B4" location="'CC Pay Off Calculator'!A1" tooltip="Back to Credit Card Pay Off Calculator " display="BACK"/>
    <hyperlink ref="A13:I13" r:id="rId1" tooltip="Credit Card Pay Off Tips" display="Check our Credit Card Pay Off Tips article for more information."/>
    <hyperlink ref="A44:I44" r:id="rId2" display="Read more on PPI at Wikipedia"/>
    <hyperlink ref="A9:I9" r:id="rId3" display="Read more on Credit Cards, Credit Card Limits and Credit Card Interest at Wikipedia"/>
  </hyperlinks>
  <pageMargins left="0.23622047244094491" right="0.23622047244094491" top="0.74803149606299213" bottom="0.74803149606299213" header="0.31496062992125984" footer="0.31496062992125984"/>
  <pageSetup paperSize="9" scale="85"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CC Pay Off Calculator</vt:lpstr>
      <vt:lpstr>Terms Of Use - EULA</vt:lpstr>
      <vt:lpstr>HELP</vt:lpstr>
      <vt:lpstr>Interest_Cash</vt:lpstr>
      <vt:lpstr>Interest_Purchases</vt:lpstr>
      <vt:lpstr>'CC Pay Off Calculator'!Print_Area</vt:lpstr>
      <vt:lpstr>HELP!Print_Area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Credit Card Pay Off Calculator</dc:title>
  <dc:creator>spreadsheet123.com</dc:creator>
  <dc:description>© 2014 Spreadsheet123 LTD. All rights reserved</dc:description>
  <cp:lastModifiedBy>Spreadsheet123 Ltd</cp:lastModifiedBy>
  <cp:lastPrinted>2014-03-03T10:16:36Z</cp:lastPrinted>
  <dcterms:created xsi:type="dcterms:W3CDTF">2010-11-24T21:47:05Z</dcterms:created>
  <dcterms:modified xsi:type="dcterms:W3CDTF">2014-03-03T10:52:11Z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1.0.1</vt:lpwstr>
  </property>
</Properties>
</file>